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/>
  <bookViews>
    <workbookView xWindow="240" yWindow="105" windowWidth="21225" windowHeight="16275" tabRatio="873" firstSheet="3" activeTab="5"/>
  </bookViews>
  <sheets>
    <sheet name="Summary" sheetId="1" r:id="rId1"/>
    <sheet name="Accor" sheetId="7" r:id="rId2"/>
    <sheet name="Allianz" sheetId="11" r:id="rId3"/>
    <sheet name="BNP Paribas HW" sheetId="23" r:id="rId4"/>
    <sheet name="BNP Paribas Supplies" sheetId="24" r:id="rId5"/>
    <sheet name="BASF" sheetId="2" r:id="rId6"/>
    <sheet name="Bosch" sheetId="21" r:id="rId7"/>
    <sheet name="Benteler" sheetId="18" r:id="rId8"/>
    <sheet name="Danone" sheetId="10" r:id="rId9"/>
    <sheet name="Deceunick" sheetId="26" r:id="rId10"/>
    <sheet name="DSV" sheetId="6" r:id="rId11"/>
    <sheet name="Geodis" sheetId="13" r:id="rId12"/>
    <sheet name="Herberth Smith" sheetId="20" r:id="rId13"/>
    <sheet name="IBM" sheetId="16" r:id="rId14"/>
    <sheet name="Ikea" sheetId="15" r:id="rId15"/>
    <sheet name="LVMH" sheetId="27" r:id="rId16"/>
    <sheet name="MAN" sheetId="12" r:id="rId17"/>
    <sheet name="Mann Hummel" sheetId="29" r:id="rId18"/>
    <sheet name="OW Bunker" sheetId="28" r:id="rId19"/>
    <sheet name="Raifeisen" sheetId="19" r:id="rId20"/>
    <sheet name="Rehau" sheetId="25" r:id="rId21"/>
    <sheet name="Rewe Billa" sheetId="3" r:id="rId22"/>
    <sheet name="Sberbank" sheetId="32" r:id="rId23"/>
    <sheet name="Schaelffer (Continental)" sheetId="22" r:id="rId24"/>
    <sheet name="Statoil" sheetId="14" r:id="rId25"/>
    <sheet name="Societe Generale" sheetId="9" r:id="rId26"/>
    <sheet name="Unicredit" sheetId="5" r:id="rId27"/>
    <sheet name="Viessman" sheetId="17" r:id="rId28"/>
    <sheet name="PN" sheetId="4" r:id="rId29"/>
    <sheet name="Sheet3" sheetId="30" r:id="rId30"/>
    <sheet name="Sheet4" sheetId="31" r:id="rId31"/>
  </sheets>
  <externalReferences>
    <externalReference r:id="rId32"/>
    <externalReference r:id="rId33"/>
  </externalReferences>
  <definedNames>
    <definedName name="_xlnm._FilterDatabase" localSheetId="2" hidden="1">Allianz!$F$1:$F$167</definedName>
  </definedNames>
  <calcPr calcId="125725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1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6"/>
  <c r="I8" i="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7"/>
  <c r="B5" i="14"/>
  <c r="B4"/>
  <c r="B3"/>
  <c r="B2"/>
  <c r="B1"/>
  <c r="G7" i="28"/>
  <c r="B3" i="16"/>
  <c r="B2"/>
  <c r="B1"/>
  <c r="F150" i="29" l="1"/>
  <c r="G150"/>
  <c r="D150"/>
  <c r="E150"/>
  <c r="F149"/>
  <c r="G149"/>
  <c r="D149"/>
  <c r="E149"/>
  <c r="F148"/>
  <c r="G148"/>
  <c r="D148"/>
  <c r="E148"/>
  <c r="F147"/>
  <c r="G147"/>
  <c r="D147"/>
  <c r="E147"/>
  <c r="F146"/>
  <c r="G146"/>
  <c r="D146"/>
  <c r="E146"/>
  <c r="F145"/>
  <c r="G145"/>
  <c r="D145"/>
  <c r="E145"/>
  <c r="F144"/>
  <c r="G144"/>
  <c r="D144"/>
  <c r="E144"/>
  <c r="F143"/>
  <c r="G143"/>
  <c r="D143"/>
  <c r="E143"/>
  <c r="F142"/>
  <c r="G142"/>
  <c r="D142"/>
  <c r="E142"/>
  <c r="F141"/>
  <c r="G141"/>
  <c r="D141"/>
  <c r="E141"/>
  <c r="F140"/>
  <c r="G140"/>
  <c r="D140"/>
  <c r="E140"/>
  <c r="F139"/>
  <c r="G139"/>
  <c r="D139"/>
  <c r="E139"/>
  <c r="F138"/>
  <c r="G138"/>
  <c r="D138"/>
  <c r="E138"/>
  <c r="F137"/>
  <c r="G137"/>
  <c r="D137"/>
  <c r="E137"/>
  <c r="F136"/>
  <c r="G136"/>
  <c r="D136"/>
  <c r="E136"/>
  <c r="F135"/>
  <c r="G135"/>
  <c r="D135"/>
  <c r="E135"/>
  <c r="F134"/>
  <c r="G134"/>
  <c r="D134"/>
  <c r="E134"/>
  <c r="F133"/>
  <c r="G133"/>
  <c r="D133"/>
  <c r="E133"/>
  <c r="F132"/>
  <c r="G132"/>
  <c r="D132"/>
  <c r="E132"/>
  <c r="F131"/>
  <c r="G131"/>
  <c r="D131"/>
  <c r="E131"/>
  <c r="F130"/>
  <c r="G130"/>
  <c r="D130"/>
  <c r="E130"/>
  <c r="F129"/>
  <c r="G129"/>
  <c r="D129"/>
  <c r="E129"/>
  <c r="F128"/>
  <c r="G128"/>
  <c r="D128"/>
  <c r="E128"/>
  <c r="F127"/>
  <c r="G127"/>
  <c r="D127"/>
  <c r="E127"/>
  <c r="F126"/>
  <c r="G126"/>
  <c r="D126"/>
  <c r="E126"/>
  <c r="F125"/>
  <c r="G125"/>
  <c r="D125"/>
  <c r="E125"/>
  <c r="F124"/>
  <c r="G124"/>
  <c r="D124"/>
  <c r="E124"/>
  <c r="F123"/>
  <c r="G123"/>
  <c r="D123"/>
  <c r="E123"/>
  <c r="F122"/>
  <c r="G122"/>
  <c r="D122"/>
  <c r="E122"/>
  <c r="F121"/>
  <c r="G121"/>
  <c r="D121"/>
  <c r="E121"/>
  <c r="F120"/>
  <c r="G120"/>
  <c r="D120"/>
  <c r="E120"/>
  <c r="F119"/>
  <c r="G119"/>
  <c r="D119"/>
  <c r="E119"/>
  <c r="B119"/>
  <c r="F118"/>
  <c r="G118"/>
  <c r="D118"/>
  <c r="E118"/>
  <c r="B118"/>
  <c r="F117"/>
  <c r="G117"/>
  <c r="D117"/>
  <c r="E117"/>
  <c r="B117"/>
  <c r="F116"/>
  <c r="G116"/>
  <c r="D116"/>
  <c r="E116"/>
  <c r="B116"/>
  <c r="F115"/>
  <c r="G115"/>
  <c r="D115"/>
  <c r="E115"/>
  <c r="B115"/>
  <c r="F114"/>
  <c r="G114"/>
  <c r="D114"/>
  <c r="E114"/>
  <c r="B114"/>
  <c r="F113"/>
  <c r="G113"/>
  <c r="D113"/>
  <c r="E113"/>
  <c r="B113"/>
  <c r="F112"/>
  <c r="G112"/>
  <c r="D112"/>
  <c r="E112"/>
  <c r="B112"/>
  <c r="F111"/>
  <c r="G111"/>
  <c r="D111"/>
  <c r="E111"/>
  <c r="B111"/>
  <c r="F110"/>
  <c r="G110"/>
  <c r="D110"/>
  <c r="E110"/>
  <c r="B110"/>
  <c r="F109"/>
  <c r="G109"/>
  <c r="D109"/>
  <c r="E109"/>
  <c r="B109"/>
  <c r="F108"/>
  <c r="G108"/>
  <c r="D108"/>
  <c r="E108"/>
  <c r="B108"/>
  <c r="F107"/>
  <c r="G107"/>
  <c r="D107"/>
  <c r="E107"/>
  <c r="B107"/>
  <c r="F106"/>
  <c r="G106"/>
  <c r="D106"/>
  <c r="E106"/>
  <c r="B106"/>
  <c r="F105"/>
  <c r="G105"/>
  <c r="D105"/>
  <c r="E105"/>
  <c r="B105"/>
  <c r="F104"/>
  <c r="G104"/>
  <c r="D104"/>
  <c r="E104"/>
  <c r="B104"/>
  <c r="F103"/>
  <c r="G103"/>
  <c r="D103"/>
  <c r="E103"/>
  <c r="B103"/>
  <c r="F102"/>
  <c r="G102"/>
  <c r="D102"/>
  <c r="E102"/>
  <c r="B102"/>
  <c r="F101"/>
  <c r="G101"/>
  <c r="D101"/>
  <c r="E101"/>
  <c r="B101"/>
  <c r="F100"/>
  <c r="G100"/>
  <c r="D100"/>
  <c r="E100"/>
  <c r="B100"/>
  <c r="F99"/>
  <c r="G99"/>
  <c r="D99"/>
  <c r="E99"/>
  <c r="B99"/>
  <c r="F98"/>
  <c r="G98"/>
  <c r="D98"/>
  <c r="E98"/>
  <c r="B98"/>
  <c r="F97"/>
  <c r="G97"/>
  <c r="D97"/>
  <c r="E97"/>
  <c r="B97"/>
  <c r="F96"/>
  <c r="G96"/>
  <c r="D96"/>
  <c r="E96"/>
  <c r="B96"/>
  <c r="F95"/>
  <c r="G95"/>
  <c r="D95"/>
  <c r="E95"/>
  <c r="B95"/>
  <c r="F94"/>
  <c r="G94"/>
  <c r="D94"/>
  <c r="E94"/>
  <c r="B94"/>
  <c r="F93"/>
  <c r="G93"/>
  <c r="D93"/>
  <c r="E93"/>
  <c r="B93"/>
  <c r="F92"/>
  <c r="G92"/>
  <c r="D92"/>
  <c r="E92"/>
  <c r="B92"/>
  <c r="F91"/>
  <c r="G91"/>
  <c r="D91"/>
  <c r="E91"/>
  <c r="B91"/>
  <c r="F90"/>
  <c r="G90"/>
  <c r="D90"/>
  <c r="E90"/>
  <c r="B90"/>
  <c r="F89"/>
  <c r="G89"/>
  <c r="D89"/>
  <c r="E89"/>
  <c r="B89"/>
  <c r="F88"/>
  <c r="G88"/>
  <c r="D88"/>
  <c r="E88"/>
  <c r="B88"/>
  <c r="F87"/>
  <c r="G87"/>
  <c r="D87"/>
  <c r="E87"/>
  <c r="B87"/>
  <c r="F86"/>
  <c r="G86"/>
  <c r="D86"/>
  <c r="E86"/>
  <c r="B86"/>
  <c r="F85"/>
  <c r="G85"/>
  <c r="D85"/>
  <c r="E85"/>
  <c r="B85"/>
  <c r="F84"/>
  <c r="G84"/>
  <c r="D84"/>
  <c r="E84"/>
  <c r="B84"/>
  <c r="F83"/>
  <c r="G83"/>
  <c r="D83"/>
  <c r="E83"/>
  <c r="B83"/>
  <c r="F82"/>
  <c r="G82"/>
  <c r="D82"/>
  <c r="E82"/>
  <c r="B82"/>
  <c r="F81"/>
  <c r="G81"/>
  <c r="D81"/>
  <c r="E81"/>
  <c r="B81"/>
  <c r="F80"/>
  <c r="G80"/>
  <c r="D80"/>
  <c r="E80"/>
  <c r="B80"/>
  <c r="F79"/>
  <c r="G79"/>
  <c r="D79"/>
  <c r="E79"/>
  <c r="B79"/>
  <c r="F78"/>
  <c r="G78"/>
  <c r="D78"/>
  <c r="E78"/>
  <c r="B78"/>
  <c r="F77"/>
  <c r="G77"/>
  <c r="D77"/>
  <c r="E77"/>
  <c r="B77"/>
  <c r="F76"/>
  <c r="G76"/>
  <c r="D76"/>
  <c r="E76"/>
  <c r="B76"/>
  <c r="F75"/>
  <c r="G75"/>
  <c r="D75"/>
  <c r="E75"/>
  <c r="B75"/>
  <c r="F74"/>
  <c r="G74"/>
  <c r="D74"/>
  <c r="E74"/>
  <c r="B74"/>
  <c r="F73"/>
  <c r="G73"/>
  <c r="D73"/>
  <c r="E73"/>
  <c r="B73"/>
  <c r="F72"/>
  <c r="G72"/>
  <c r="D72"/>
  <c r="E72"/>
  <c r="B72"/>
  <c r="F71"/>
  <c r="G71"/>
  <c r="D71"/>
  <c r="E71"/>
  <c r="B71"/>
  <c r="F70"/>
  <c r="G70"/>
  <c r="D70"/>
  <c r="E70"/>
  <c r="B70"/>
  <c r="F69"/>
  <c r="G69"/>
  <c r="D69"/>
  <c r="E69"/>
  <c r="B69"/>
  <c r="F68"/>
  <c r="G68"/>
  <c r="D68"/>
  <c r="E68"/>
  <c r="B68"/>
  <c r="F67"/>
  <c r="G67"/>
  <c r="D67"/>
  <c r="E67"/>
  <c r="B67"/>
  <c r="F66"/>
  <c r="G66"/>
  <c r="D66"/>
  <c r="E66"/>
  <c r="B66"/>
  <c r="F65"/>
  <c r="G65"/>
  <c r="D65"/>
  <c r="E65"/>
  <c r="B65"/>
  <c r="F64"/>
  <c r="G64"/>
  <c r="D64"/>
  <c r="E64"/>
  <c r="B64"/>
  <c r="F63"/>
  <c r="G63"/>
  <c r="D63"/>
  <c r="E63"/>
  <c r="B63"/>
  <c r="F62"/>
  <c r="G62"/>
  <c r="D62"/>
  <c r="E62"/>
  <c r="B62"/>
  <c r="F61"/>
  <c r="G61"/>
  <c r="D61"/>
  <c r="E61"/>
  <c r="B61"/>
  <c r="F60"/>
  <c r="G60"/>
  <c r="D60"/>
  <c r="E60"/>
  <c r="B60"/>
  <c r="F59"/>
  <c r="G59"/>
  <c r="D59"/>
  <c r="E59"/>
  <c r="B59"/>
  <c r="F58"/>
  <c r="G58"/>
  <c r="D58"/>
  <c r="E58"/>
  <c r="B58"/>
  <c r="F57"/>
  <c r="G57"/>
  <c r="D57"/>
  <c r="E57"/>
  <c r="B57"/>
  <c r="F56"/>
  <c r="G56"/>
  <c r="D56"/>
  <c r="E56"/>
  <c r="B56"/>
  <c r="F55"/>
  <c r="G55"/>
  <c r="D55"/>
  <c r="E55"/>
  <c r="B55"/>
  <c r="F54"/>
  <c r="G54"/>
  <c r="D54"/>
  <c r="E54"/>
  <c r="B54"/>
  <c r="F53"/>
  <c r="G53"/>
  <c r="D53"/>
  <c r="E53"/>
  <c r="B53"/>
  <c r="F52"/>
  <c r="G52"/>
  <c r="D52"/>
  <c r="E52"/>
  <c r="B52"/>
  <c r="F51"/>
  <c r="G51"/>
  <c r="D51"/>
  <c r="E51"/>
  <c r="B51"/>
  <c r="F50"/>
  <c r="G50"/>
  <c r="D50"/>
  <c r="E50"/>
  <c r="B50"/>
  <c r="F49"/>
  <c r="G49"/>
  <c r="D49"/>
  <c r="E49"/>
  <c r="B49"/>
  <c r="F48"/>
  <c r="G48"/>
  <c r="D48"/>
  <c r="E48"/>
  <c r="B48"/>
  <c r="F47"/>
  <c r="G47"/>
  <c r="D47"/>
  <c r="E47"/>
  <c r="B47"/>
  <c r="F46"/>
  <c r="G46"/>
  <c r="D46"/>
  <c r="E46"/>
  <c r="B46"/>
  <c r="F45"/>
  <c r="G45"/>
  <c r="D45"/>
  <c r="E45"/>
  <c r="B45"/>
  <c r="F44"/>
  <c r="G44"/>
  <c r="D44"/>
  <c r="E44"/>
  <c r="B44"/>
  <c r="F43"/>
  <c r="G43"/>
  <c r="D43"/>
  <c r="E43"/>
  <c r="B43"/>
  <c r="F42"/>
  <c r="G42"/>
  <c r="D42"/>
  <c r="E42"/>
  <c r="B42"/>
  <c r="F41"/>
  <c r="G41"/>
  <c r="D41"/>
  <c r="E41"/>
  <c r="B41"/>
  <c r="F40"/>
  <c r="G40"/>
  <c r="D40"/>
  <c r="E40"/>
  <c r="B40"/>
  <c r="F39"/>
  <c r="G39"/>
  <c r="D39"/>
  <c r="E39"/>
  <c r="B39"/>
  <c r="F38"/>
  <c r="G38"/>
  <c r="D38"/>
  <c r="E38"/>
  <c r="B38"/>
  <c r="F37"/>
  <c r="G37"/>
  <c r="D37"/>
  <c r="E37"/>
  <c r="B37"/>
  <c r="F36"/>
  <c r="G36"/>
  <c r="D36"/>
  <c r="E36"/>
  <c r="B36"/>
  <c r="F35"/>
  <c r="G35"/>
  <c r="D35"/>
  <c r="E35"/>
  <c r="B35"/>
  <c r="F34"/>
  <c r="G34"/>
  <c r="D34"/>
  <c r="E34"/>
  <c r="B34"/>
  <c r="F33"/>
  <c r="G33"/>
  <c r="D33"/>
  <c r="E33"/>
  <c r="B33"/>
  <c r="F32"/>
  <c r="G32"/>
  <c r="D32"/>
  <c r="E32"/>
  <c r="B32"/>
  <c r="F31"/>
  <c r="G31"/>
  <c r="D31"/>
  <c r="E31"/>
  <c r="B31"/>
  <c r="F30"/>
  <c r="G30"/>
  <c r="D30"/>
  <c r="E30"/>
  <c r="B30"/>
  <c r="F29"/>
  <c r="G29"/>
  <c r="D29"/>
  <c r="E29"/>
  <c r="B29"/>
  <c r="F28"/>
  <c r="G28"/>
  <c r="D28"/>
  <c r="E28"/>
  <c r="B28"/>
  <c r="F27"/>
  <c r="G27"/>
  <c r="D27"/>
  <c r="E27"/>
  <c r="B27"/>
  <c r="F26"/>
  <c r="G26"/>
  <c r="D26"/>
  <c r="E26"/>
  <c r="B26"/>
  <c r="F25"/>
  <c r="G25"/>
  <c r="D25"/>
  <c r="E25"/>
  <c r="B25"/>
  <c r="F24"/>
  <c r="G24"/>
  <c r="D24"/>
  <c r="E24"/>
  <c r="B24"/>
  <c r="F23"/>
  <c r="G23"/>
  <c r="D23"/>
  <c r="E23"/>
  <c r="B23"/>
  <c r="F22"/>
  <c r="G22"/>
  <c r="D22"/>
  <c r="E22"/>
  <c r="B22"/>
  <c r="F21"/>
  <c r="G21"/>
  <c r="D21"/>
  <c r="E21"/>
  <c r="B21"/>
  <c r="F20"/>
  <c r="G20"/>
  <c r="D20"/>
  <c r="E20"/>
  <c r="B20"/>
  <c r="F19"/>
  <c r="G19"/>
  <c r="D19"/>
  <c r="E19"/>
  <c r="B19"/>
  <c r="F18"/>
  <c r="G18"/>
  <c r="D18"/>
  <c r="E18"/>
  <c r="B18"/>
  <c r="F17"/>
  <c r="G17"/>
  <c r="D17"/>
  <c r="E17"/>
  <c r="B17"/>
  <c r="F16"/>
  <c r="G16"/>
  <c r="D16"/>
  <c r="E16"/>
  <c r="B16"/>
  <c r="F15"/>
  <c r="G15"/>
  <c r="D15"/>
  <c r="E15"/>
  <c r="B15"/>
  <c r="F14"/>
  <c r="G14"/>
  <c r="D14"/>
  <c r="E14"/>
  <c r="B14"/>
  <c r="F13"/>
  <c r="G13"/>
  <c r="D13"/>
  <c r="E13"/>
  <c r="B13"/>
  <c r="F12"/>
  <c r="G12"/>
  <c r="D12"/>
  <c r="E12"/>
  <c r="B12"/>
  <c r="F11"/>
  <c r="G11"/>
  <c r="D11"/>
  <c r="E11"/>
  <c r="B11"/>
  <c r="F10"/>
  <c r="G10"/>
  <c r="D10"/>
  <c r="E10"/>
  <c r="B10"/>
  <c r="F9"/>
  <c r="G9"/>
  <c r="D9"/>
  <c r="E9"/>
  <c r="B9"/>
  <c r="F8"/>
  <c r="G8"/>
  <c r="D8"/>
  <c r="E8"/>
  <c r="B8"/>
  <c r="F7"/>
  <c r="G7"/>
  <c r="D7"/>
  <c r="E7"/>
  <c r="B7"/>
  <c r="B3"/>
  <c r="B2"/>
  <c r="B1"/>
  <c r="B9" i="7"/>
  <c r="F63" i="28"/>
  <c r="G63"/>
  <c r="D63"/>
  <c r="E63"/>
  <c r="F62"/>
  <c r="G62"/>
  <c r="D62"/>
  <c r="E62"/>
  <c r="F61"/>
  <c r="G61"/>
  <c r="D61"/>
  <c r="E61"/>
  <c r="F60"/>
  <c r="G60"/>
  <c r="D60"/>
  <c r="E60"/>
  <c r="F59"/>
  <c r="G59"/>
  <c r="D59"/>
  <c r="E59"/>
  <c r="F58"/>
  <c r="G58"/>
  <c r="D58"/>
  <c r="E58"/>
  <c r="F57"/>
  <c r="G57"/>
  <c r="D57"/>
  <c r="E57"/>
  <c r="F56"/>
  <c r="G56"/>
  <c r="D56"/>
  <c r="E56"/>
  <c r="F55"/>
  <c r="G55"/>
  <c r="D55"/>
  <c r="E55"/>
  <c r="F54"/>
  <c r="G54"/>
  <c r="D54"/>
  <c r="E54"/>
  <c r="F53"/>
  <c r="G53"/>
  <c r="D53"/>
  <c r="E53"/>
  <c r="F52"/>
  <c r="G52"/>
  <c r="D52"/>
  <c r="E52"/>
  <c r="F51"/>
  <c r="G51"/>
  <c r="D51"/>
  <c r="E51"/>
  <c r="F50"/>
  <c r="G50"/>
  <c r="D50"/>
  <c r="E50"/>
  <c r="F49"/>
  <c r="G49"/>
  <c r="D49"/>
  <c r="E49"/>
  <c r="F48"/>
  <c r="G48"/>
  <c r="D48"/>
  <c r="E48"/>
  <c r="B48"/>
  <c r="F47"/>
  <c r="G47"/>
  <c r="D47"/>
  <c r="E47"/>
  <c r="B47"/>
  <c r="F46"/>
  <c r="G46"/>
  <c r="D46"/>
  <c r="E46"/>
  <c r="B46"/>
  <c r="F45"/>
  <c r="G45"/>
  <c r="D45"/>
  <c r="E45"/>
  <c r="B45"/>
  <c r="F44"/>
  <c r="G44"/>
  <c r="D44"/>
  <c r="E44"/>
  <c r="B44"/>
  <c r="F43"/>
  <c r="G43"/>
  <c r="D43"/>
  <c r="E43"/>
  <c r="B43"/>
  <c r="F42"/>
  <c r="G42"/>
  <c r="D42"/>
  <c r="E42"/>
  <c r="B42"/>
  <c r="F41"/>
  <c r="G41"/>
  <c r="D41"/>
  <c r="E41"/>
  <c r="B41"/>
  <c r="F40"/>
  <c r="G40"/>
  <c r="D40"/>
  <c r="E40"/>
  <c r="B40"/>
  <c r="F39"/>
  <c r="G39"/>
  <c r="D39"/>
  <c r="E39"/>
  <c r="B39"/>
  <c r="F38"/>
  <c r="G38"/>
  <c r="D38"/>
  <c r="E38"/>
  <c r="B38"/>
  <c r="F37"/>
  <c r="G37"/>
  <c r="D37"/>
  <c r="E37"/>
  <c r="B37"/>
  <c r="F36"/>
  <c r="G36"/>
  <c r="D36"/>
  <c r="E36"/>
  <c r="B36"/>
  <c r="F35"/>
  <c r="G35"/>
  <c r="D35"/>
  <c r="E35"/>
  <c r="B35"/>
  <c r="F34"/>
  <c r="G34"/>
  <c r="D34"/>
  <c r="E34"/>
  <c r="B34"/>
  <c r="F33"/>
  <c r="G33"/>
  <c r="D33"/>
  <c r="E33"/>
  <c r="B33"/>
  <c r="F32"/>
  <c r="G32"/>
  <c r="D32"/>
  <c r="E32"/>
  <c r="B32"/>
  <c r="F31"/>
  <c r="G31"/>
  <c r="D31"/>
  <c r="E31"/>
  <c r="B31"/>
  <c r="F30"/>
  <c r="G30"/>
  <c r="D30"/>
  <c r="E30"/>
  <c r="B30"/>
  <c r="F29"/>
  <c r="G29"/>
  <c r="D29"/>
  <c r="E29"/>
  <c r="B29"/>
  <c r="F28"/>
  <c r="G28"/>
  <c r="D28"/>
  <c r="E28"/>
  <c r="B28"/>
  <c r="F27"/>
  <c r="G27"/>
  <c r="D27"/>
  <c r="E27"/>
  <c r="B27"/>
  <c r="F26"/>
  <c r="G26"/>
  <c r="D26"/>
  <c r="E26"/>
  <c r="B26"/>
  <c r="F25"/>
  <c r="G25"/>
  <c r="D25"/>
  <c r="E25"/>
  <c r="B25"/>
  <c r="F24"/>
  <c r="G24"/>
  <c r="D24"/>
  <c r="E24"/>
  <c r="B24"/>
  <c r="F23"/>
  <c r="G23"/>
  <c r="D23"/>
  <c r="E23"/>
  <c r="B23"/>
  <c r="F22"/>
  <c r="G22"/>
  <c r="D22"/>
  <c r="E22"/>
  <c r="B22"/>
  <c r="F21"/>
  <c r="G21"/>
  <c r="D21"/>
  <c r="E21"/>
  <c r="B21"/>
  <c r="F20"/>
  <c r="G20"/>
  <c r="D20"/>
  <c r="E20"/>
  <c r="B20"/>
  <c r="F19"/>
  <c r="G19"/>
  <c r="D19"/>
  <c r="E19"/>
  <c r="B19"/>
  <c r="F18"/>
  <c r="G18"/>
  <c r="D18"/>
  <c r="E18"/>
  <c r="B18"/>
  <c r="F17"/>
  <c r="G17"/>
  <c r="D17"/>
  <c r="E17"/>
  <c r="B17"/>
  <c r="F16"/>
  <c r="G16"/>
  <c r="D16"/>
  <c r="E16"/>
  <c r="B16"/>
  <c r="F15"/>
  <c r="G15"/>
  <c r="D15"/>
  <c r="E15"/>
  <c r="B15"/>
  <c r="F14"/>
  <c r="G14"/>
  <c r="D14"/>
  <c r="E14"/>
  <c r="B14"/>
  <c r="F13"/>
  <c r="G13"/>
  <c r="D13"/>
  <c r="E13"/>
  <c r="B13"/>
  <c r="F12"/>
  <c r="G12"/>
  <c r="D12"/>
  <c r="E12"/>
  <c r="B12"/>
  <c r="F11"/>
  <c r="G11"/>
  <c r="D11"/>
  <c r="E11"/>
  <c r="B11"/>
  <c r="F10"/>
  <c r="G10"/>
  <c r="D10"/>
  <c r="E10"/>
  <c r="B10"/>
  <c r="F9"/>
  <c r="G9"/>
  <c r="D9"/>
  <c r="E9"/>
  <c r="B9"/>
  <c r="F8"/>
  <c r="G8"/>
  <c r="D8"/>
  <c r="E8"/>
  <c r="B8"/>
  <c r="F7"/>
  <c r="D7"/>
  <c r="E7"/>
  <c r="B3"/>
  <c r="B2"/>
  <c r="B1"/>
  <c r="B1" i="27"/>
  <c r="B3"/>
  <c r="B2"/>
  <c r="F138"/>
  <c r="G138" s="1"/>
  <c r="D138"/>
  <c r="E138"/>
  <c r="B138"/>
  <c r="F137"/>
  <c r="G137" s="1"/>
  <c r="D137"/>
  <c r="E137"/>
  <c r="B137"/>
  <c r="F136"/>
  <c r="G136"/>
  <c r="D136"/>
  <c r="E136" s="1"/>
  <c r="B136"/>
  <c r="F135"/>
  <c r="G135" s="1"/>
  <c r="D135"/>
  <c r="E135" s="1"/>
  <c r="B135"/>
  <c r="F134"/>
  <c r="G134" s="1"/>
  <c r="D134"/>
  <c r="E134" s="1"/>
  <c r="B134"/>
  <c r="F133"/>
  <c r="G133"/>
  <c r="D133"/>
  <c r="E133" s="1"/>
  <c r="B133"/>
  <c r="F132"/>
  <c r="G132" s="1"/>
  <c r="D132"/>
  <c r="E132" s="1"/>
  <c r="B132"/>
  <c r="F131"/>
  <c r="G131"/>
  <c r="D131"/>
  <c r="E131" s="1"/>
  <c r="B131"/>
  <c r="F130"/>
  <c r="G130"/>
  <c r="D130"/>
  <c r="E130"/>
  <c r="B130"/>
  <c r="F129"/>
  <c r="G129" s="1"/>
  <c r="D129"/>
  <c r="E129" s="1"/>
  <c r="B129"/>
  <c r="F128"/>
  <c r="G128"/>
  <c r="D128"/>
  <c r="E128" s="1"/>
  <c r="B128"/>
  <c r="F127"/>
  <c r="G127"/>
  <c r="D127"/>
  <c r="E127"/>
  <c r="B127"/>
  <c r="F126"/>
  <c r="G126" s="1"/>
  <c r="D126"/>
  <c r="E126" s="1"/>
  <c r="B126"/>
  <c r="F125"/>
  <c r="G125"/>
  <c r="D125"/>
  <c r="E125"/>
  <c r="B125"/>
  <c r="F124"/>
  <c r="G124" s="1"/>
  <c r="D124"/>
  <c r="E124"/>
  <c r="B124"/>
  <c r="F123"/>
  <c r="G123" s="1"/>
  <c r="D123"/>
  <c r="E123" s="1"/>
  <c r="B123"/>
  <c r="F122"/>
  <c r="G122" s="1"/>
  <c r="D122"/>
  <c r="E122"/>
  <c r="B122"/>
  <c r="F121"/>
  <c r="G121" s="1"/>
  <c r="D121"/>
  <c r="E121"/>
  <c r="B121"/>
  <c r="F120"/>
  <c r="G120"/>
  <c r="D120"/>
  <c r="E120" s="1"/>
  <c r="B120"/>
  <c r="F119"/>
  <c r="G119" s="1"/>
  <c r="D119"/>
  <c r="E119"/>
  <c r="B119"/>
  <c r="F118"/>
  <c r="G118" s="1"/>
  <c r="D118"/>
  <c r="E118" s="1"/>
  <c r="B118"/>
  <c r="F117"/>
  <c r="G117"/>
  <c r="D117"/>
  <c r="E117" s="1"/>
  <c r="B117"/>
  <c r="F116"/>
  <c r="G116" s="1"/>
  <c r="D116"/>
  <c r="E116" s="1"/>
  <c r="B116"/>
  <c r="F115"/>
  <c r="G115"/>
  <c r="D115"/>
  <c r="E115" s="1"/>
  <c r="B115"/>
  <c r="F114"/>
  <c r="G114"/>
  <c r="D114"/>
  <c r="E114"/>
  <c r="B114"/>
  <c r="F113"/>
  <c r="G113" s="1"/>
  <c r="D113"/>
  <c r="E113" s="1"/>
  <c r="B113"/>
  <c r="F112"/>
  <c r="G112"/>
  <c r="D112"/>
  <c r="E112" s="1"/>
  <c r="B112"/>
  <c r="F111"/>
  <c r="G111" s="1"/>
  <c r="D111"/>
  <c r="E111"/>
  <c r="B111"/>
  <c r="F110"/>
  <c r="G110" s="1"/>
  <c r="D110"/>
  <c r="E110" s="1"/>
  <c r="B110"/>
  <c r="F109"/>
  <c r="G109"/>
  <c r="D109"/>
  <c r="E109"/>
  <c r="B109"/>
  <c r="F108"/>
  <c r="G108" s="1"/>
  <c r="D108"/>
  <c r="E108"/>
  <c r="B108"/>
  <c r="F107"/>
  <c r="G107" s="1"/>
  <c r="D107"/>
  <c r="E107" s="1"/>
  <c r="B107"/>
  <c r="F106"/>
  <c r="G106" s="1"/>
  <c r="D106"/>
  <c r="E106"/>
  <c r="B106"/>
  <c r="F105"/>
  <c r="G105" s="1"/>
  <c r="D105"/>
  <c r="E105" s="1"/>
  <c r="B105"/>
  <c r="F104"/>
  <c r="G104"/>
  <c r="D104"/>
  <c r="E104" s="1"/>
  <c r="B104"/>
  <c r="F103"/>
  <c r="G103" s="1"/>
  <c r="D103"/>
  <c r="E103"/>
  <c r="B103"/>
  <c r="F102"/>
  <c r="G102" s="1"/>
  <c r="D102"/>
  <c r="E102" s="1"/>
  <c r="B102"/>
  <c r="F101"/>
  <c r="G101"/>
  <c r="D101"/>
  <c r="E101" s="1"/>
  <c r="B101"/>
  <c r="F100"/>
  <c r="G100" s="1"/>
  <c r="D100"/>
  <c r="E100" s="1"/>
  <c r="B100"/>
  <c r="F99"/>
  <c r="G99"/>
  <c r="D99"/>
  <c r="E99" s="1"/>
  <c r="B99"/>
  <c r="F98"/>
  <c r="G98"/>
  <c r="D98"/>
  <c r="E98"/>
  <c r="B98"/>
  <c r="F97"/>
  <c r="G97" s="1"/>
  <c r="D97"/>
  <c r="E97" s="1"/>
  <c r="B97"/>
  <c r="F96"/>
  <c r="G96"/>
  <c r="D96"/>
  <c r="E96" s="1"/>
  <c r="B96"/>
  <c r="F95"/>
  <c r="G95" s="1"/>
  <c r="D95"/>
  <c r="E95"/>
  <c r="B95"/>
  <c r="F94"/>
  <c r="G94" s="1"/>
  <c r="D94"/>
  <c r="E94" s="1"/>
  <c r="B94"/>
  <c r="F93"/>
  <c r="G93"/>
  <c r="D93"/>
  <c r="E93"/>
  <c r="B93"/>
  <c r="F92"/>
  <c r="G92" s="1"/>
  <c r="D92"/>
  <c r="E92"/>
  <c r="B92"/>
  <c r="F91"/>
  <c r="G91" s="1"/>
  <c r="D91"/>
  <c r="E91" s="1"/>
  <c r="B91"/>
  <c r="F90"/>
  <c r="G90" s="1"/>
  <c r="D90"/>
  <c r="E90"/>
  <c r="B90"/>
  <c r="F89"/>
  <c r="G89" s="1"/>
  <c r="D89"/>
  <c r="E89" s="1"/>
  <c r="B89"/>
  <c r="F88"/>
  <c r="G88"/>
  <c r="D88"/>
  <c r="E88" s="1"/>
  <c r="B88"/>
  <c r="F87"/>
  <c r="G87" s="1"/>
  <c r="D87"/>
  <c r="E87"/>
  <c r="B87"/>
  <c r="F86"/>
  <c r="G86" s="1"/>
  <c r="D86"/>
  <c r="E86" s="1"/>
  <c r="B86"/>
  <c r="F85"/>
  <c r="G85"/>
  <c r="D85"/>
  <c r="E85" s="1"/>
  <c r="B85"/>
  <c r="F84"/>
  <c r="G84" s="1"/>
  <c r="D84"/>
  <c r="E84" s="1"/>
  <c r="B84"/>
  <c r="F83"/>
  <c r="G83" s="1"/>
  <c r="D83"/>
  <c r="E83" s="1"/>
  <c r="B83"/>
  <c r="F82"/>
  <c r="G82"/>
  <c r="D82"/>
  <c r="E82"/>
  <c r="B82"/>
  <c r="F81"/>
  <c r="G81"/>
  <c r="D81"/>
  <c r="E81" s="1"/>
  <c r="B81"/>
  <c r="F80"/>
  <c r="G80"/>
  <c r="D80"/>
  <c r="E80" s="1"/>
  <c r="B80"/>
  <c r="F79"/>
  <c r="G79" s="1"/>
  <c r="D79"/>
  <c r="E79"/>
  <c r="B79"/>
  <c r="F78"/>
  <c r="G78" s="1"/>
  <c r="D78"/>
  <c r="E78" s="1"/>
  <c r="B78"/>
  <c r="F77"/>
  <c r="G77"/>
  <c r="D77"/>
  <c r="E77" s="1"/>
  <c r="B77"/>
  <c r="F76"/>
  <c r="G76" s="1"/>
  <c r="D76"/>
  <c r="E76"/>
  <c r="B76"/>
  <c r="F75"/>
  <c r="G75" s="1"/>
  <c r="D75"/>
  <c r="E75"/>
  <c r="B75"/>
  <c r="F74"/>
  <c r="G74" s="1"/>
  <c r="D74"/>
  <c r="E74"/>
  <c r="B74"/>
  <c r="F73"/>
  <c r="G73" s="1"/>
  <c r="D73"/>
  <c r="E73" s="1"/>
  <c r="B73"/>
  <c r="F72"/>
  <c r="G72"/>
  <c r="D72"/>
  <c r="E72" s="1"/>
  <c r="B72"/>
  <c r="F71"/>
  <c r="G71" s="1"/>
  <c r="D71"/>
  <c r="E71"/>
  <c r="B71"/>
  <c r="F70"/>
  <c r="G70" s="1"/>
  <c r="D70"/>
  <c r="E70" s="1"/>
  <c r="B70"/>
  <c r="F69"/>
  <c r="G69"/>
  <c r="D69"/>
  <c r="E69" s="1"/>
  <c r="B69"/>
  <c r="F68"/>
  <c r="G68" s="1"/>
  <c r="D68"/>
  <c r="E68" s="1"/>
  <c r="B68"/>
  <c r="F67"/>
  <c r="G67" s="1"/>
  <c r="D67"/>
  <c r="E67" s="1"/>
  <c r="B67"/>
  <c r="F66"/>
  <c r="G66" s="1"/>
  <c r="D66"/>
  <c r="E66"/>
  <c r="B66"/>
  <c r="F65"/>
  <c r="G65"/>
  <c r="D65"/>
  <c r="E65" s="1"/>
  <c r="B65"/>
  <c r="F64"/>
  <c r="G64"/>
  <c r="D64"/>
  <c r="E64" s="1"/>
  <c r="B64"/>
  <c r="F63"/>
  <c r="G63"/>
  <c r="D63"/>
  <c r="E63"/>
  <c r="B63"/>
  <c r="F62"/>
  <c r="G62" s="1"/>
  <c r="D62"/>
  <c r="E62" s="1"/>
  <c r="B62"/>
  <c r="F61"/>
  <c r="G61" s="1"/>
  <c r="D61"/>
  <c r="E61" s="1"/>
  <c r="B61"/>
  <c r="F60"/>
  <c r="G60" s="1"/>
  <c r="D60"/>
  <c r="E60" s="1"/>
  <c r="B60"/>
  <c r="F59"/>
  <c r="G59" s="1"/>
  <c r="D59"/>
  <c r="E59"/>
  <c r="B59"/>
  <c r="F58"/>
  <c r="G58"/>
  <c r="D58"/>
  <c r="E58"/>
  <c r="B58"/>
  <c r="F57"/>
  <c r="G57" s="1"/>
  <c r="D57"/>
  <c r="E57"/>
  <c r="B57"/>
  <c r="F56"/>
  <c r="G56" s="1"/>
  <c r="D56"/>
  <c r="E56" s="1"/>
  <c r="B56"/>
  <c r="F55"/>
  <c r="G55" s="1"/>
  <c r="D55"/>
  <c r="E55" s="1"/>
  <c r="B55"/>
  <c r="F54"/>
  <c r="G54" s="1"/>
  <c r="D54"/>
  <c r="E54" s="1"/>
  <c r="B54"/>
  <c r="F53"/>
  <c r="G53"/>
  <c r="D53"/>
  <c r="E53" s="1"/>
  <c r="B53"/>
  <c r="F52"/>
  <c r="G52" s="1"/>
  <c r="D52"/>
  <c r="E52"/>
  <c r="B52"/>
  <c r="F51"/>
  <c r="G51" s="1"/>
  <c r="D51"/>
  <c r="E51" s="1"/>
  <c r="B51"/>
  <c r="F50"/>
  <c r="G50" s="1"/>
  <c r="D50"/>
  <c r="E50" s="1"/>
  <c r="B50"/>
  <c r="F49"/>
  <c r="G49"/>
  <c r="D49"/>
  <c r="E49" s="1"/>
  <c r="B49"/>
  <c r="F48"/>
  <c r="G48"/>
  <c r="D48"/>
  <c r="E48" s="1"/>
  <c r="B48"/>
  <c r="F47"/>
  <c r="G47"/>
  <c r="D47"/>
  <c r="E47"/>
  <c r="B47"/>
  <c r="F46"/>
  <c r="G46" s="1"/>
  <c r="D46"/>
  <c r="E46" s="1"/>
  <c r="B46"/>
  <c r="F45"/>
  <c r="G45" s="1"/>
  <c r="D45"/>
  <c r="E45" s="1"/>
  <c r="B45"/>
  <c r="F44"/>
  <c r="G44"/>
  <c r="D44"/>
  <c r="E44" s="1"/>
  <c r="B44"/>
  <c r="F43"/>
  <c r="G43" s="1"/>
  <c r="D43"/>
  <c r="E43"/>
  <c r="B43"/>
  <c r="F42"/>
  <c r="G42"/>
  <c r="D42"/>
  <c r="E42"/>
  <c r="B42"/>
  <c r="F41"/>
  <c r="G41"/>
  <c r="D41"/>
  <c r="E41"/>
  <c r="B41"/>
  <c r="F40"/>
  <c r="G40" s="1"/>
  <c r="D40"/>
  <c r="E40" s="1"/>
  <c r="B40"/>
  <c r="F39"/>
  <c r="G39" s="1"/>
  <c r="D39"/>
  <c r="E39" s="1"/>
  <c r="B39"/>
  <c r="F38"/>
  <c r="G38" s="1"/>
  <c r="D38"/>
  <c r="E38"/>
  <c r="B38"/>
  <c r="F37"/>
  <c r="G37"/>
  <c r="D37"/>
  <c r="E37" s="1"/>
  <c r="B37"/>
  <c r="F36"/>
  <c r="G36" s="1"/>
  <c r="D36"/>
  <c r="E36"/>
  <c r="B36"/>
  <c r="F35"/>
  <c r="G35" s="1"/>
  <c r="D35"/>
  <c r="E35"/>
  <c r="B35"/>
  <c r="F34"/>
  <c r="G34" s="1"/>
  <c r="D34"/>
  <c r="E34" s="1"/>
  <c r="B34"/>
  <c r="F33"/>
  <c r="G33"/>
  <c r="D33"/>
  <c r="E33" s="1"/>
  <c r="B33"/>
  <c r="F32"/>
  <c r="G32"/>
  <c r="D32"/>
  <c r="E32" s="1"/>
  <c r="B32"/>
  <c r="F31"/>
  <c r="G31"/>
  <c r="D31"/>
  <c r="E31"/>
  <c r="B31"/>
  <c r="F30"/>
  <c r="G30" s="1"/>
  <c r="D30"/>
  <c r="E30" s="1"/>
  <c r="B30"/>
  <c r="F29"/>
  <c r="G29" s="1"/>
  <c r="D29"/>
  <c r="E29" s="1"/>
  <c r="B29"/>
  <c r="F28"/>
  <c r="G28" s="1"/>
  <c r="D28"/>
  <c r="E28" s="1"/>
  <c r="B28"/>
  <c r="F27"/>
  <c r="G27" s="1"/>
  <c r="D27"/>
  <c r="E27"/>
  <c r="B27"/>
  <c r="F26"/>
  <c r="G26"/>
  <c r="D26"/>
  <c r="E26"/>
  <c r="B26"/>
  <c r="F25"/>
  <c r="G25"/>
  <c r="D25"/>
  <c r="E25"/>
  <c r="B25"/>
  <c r="F24"/>
  <c r="G24" s="1"/>
  <c r="D24"/>
  <c r="E24" s="1"/>
  <c r="B24"/>
  <c r="F23"/>
  <c r="G23" s="1"/>
  <c r="D23"/>
  <c r="E23" s="1"/>
  <c r="B23"/>
  <c r="F22"/>
  <c r="G22" s="1"/>
  <c r="D22"/>
  <c r="E22" s="1"/>
  <c r="B22"/>
  <c r="F21"/>
  <c r="G21"/>
  <c r="D21"/>
  <c r="E21" s="1"/>
  <c r="B21"/>
  <c r="F20"/>
  <c r="G20" s="1"/>
  <c r="D20"/>
  <c r="E20"/>
  <c r="B20"/>
  <c r="F19"/>
  <c r="G19" s="1"/>
  <c r="D19"/>
  <c r="E19"/>
  <c r="B19"/>
  <c r="F18"/>
  <c r="G18" s="1"/>
  <c r="D18"/>
  <c r="E18" s="1"/>
  <c r="B18"/>
  <c r="F17"/>
  <c r="G17"/>
  <c r="D17"/>
  <c r="E17" s="1"/>
  <c r="B17"/>
  <c r="F16"/>
  <c r="G16"/>
  <c r="D16"/>
  <c r="E16" s="1"/>
  <c r="B16"/>
  <c r="F15"/>
  <c r="G15"/>
  <c r="D15"/>
  <c r="E15"/>
  <c r="B15"/>
  <c r="F14"/>
  <c r="G14" s="1"/>
  <c r="D14"/>
  <c r="E14" s="1"/>
  <c r="B14"/>
  <c r="F13"/>
  <c r="G13" s="1"/>
  <c r="D13"/>
  <c r="E13" s="1"/>
  <c r="B13"/>
  <c r="F12"/>
  <c r="G12" s="1"/>
  <c r="D12"/>
  <c r="E12" s="1"/>
  <c r="B12"/>
  <c r="F11"/>
  <c r="G11" s="1"/>
  <c r="D11"/>
  <c r="E11"/>
  <c r="B11"/>
  <c r="F10"/>
  <c r="G10"/>
  <c r="D10"/>
  <c r="E10"/>
  <c r="B10"/>
  <c r="F9"/>
  <c r="G9"/>
  <c r="D9"/>
  <c r="E9"/>
  <c r="B9"/>
  <c r="F8"/>
  <c r="G8" s="1"/>
  <c r="D8"/>
  <c r="E8" s="1"/>
  <c r="B8"/>
  <c r="F7"/>
  <c r="G7" s="1"/>
  <c r="D7"/>
  <c r="E7" s="1"/>
  <c r="B7"/>
  <c r="D59" i="22"/>
  <c r="G101"/>
  <c r="H101" s="1"/>
  <c r="D101"/>
  <c r="E101" s="1"/>
  <c r="G100"/>
  <c r="H100" s="1"/>
  <c r="D100"/>
  <c r="E100" s="1"/>
  <c r="G99"/>
  <c r="H99" s="1"/>
  <c r="D99"/>
  <c r="E99"/>
  <c r="G98"/>
  <c r="H98" s="1"/>
  <c r="D98"/>
  <c r="E98"/>
  <c r="G97"/>
  <c r="H97" s="1"/>
  <c r="D97"/>
  <c r="E97" s="1"/>
  <c r="G96"/>
  <c r="H96" s="1"/>
  <c r="D96"/>
  <c r="E96" s="1"/>
  <c r="G95"/>
  <c r="H95" s="1"/>
  <c r="D95"/>
  <c r="E95"/>
  <c r="G94"/>
  <c r="H94" s="1"/>
  <c r="D94"/>
  <c r="E94"/>
  <c r="G93"/>
  <c r="H93" s="1"/>
  <c r="D93"/>
  <c r="E93" s="1"/>
  <c r="G92"/>
  <c r="H92" s="1"/>
  <c r="D92"/>
  <c r="E92" s="1"/>
  <c r="G91"/>
  <c r="H91" s="1"/>
  <c r="D91"/>
  <c r="E91"/>
  <c r="G90"/>
  <c r="H90" s="1"/>
  <c r="D90"/>
  <c r="E90" s="1"/>
  <c r="G89"/>
  <c r="H89" s="1"/>
  <c r="D89"/>
  <c r="E89" s="1"/>
  <c r="G88"/>
  <c r="H88" s="1"/>
  <c r="D88"/>
  <c r="E88" s="1"/>
  <c r="G87"/>
  <c r="H87" s="1"/>
  <c r="D87"/>
  <c r="E87"/>
  <c r="G86"/>
  <c r="H86" s="1"/>
  <c r="D86"/>
  <c r="E86" s="1"/>
  <c r="G85"/>
  <c r="H85" s="1"/>
  <c r="D85"/>
  <c r="E85" s="1"/>
  <c r="G84"/>
  <c r="H84" s="1"/>
  <c r="D84"/>
  <c r="E84" s="1"/>
  <c r="G83"/>
  <c r="H83" s="1"/>
  <c r="D83"/>
  <c r="E83"/>
  <c r="G82"/>
  <c r="H82" s="1"/>
  <c r="D82"/>
  <c r="E82" s="1"/>
  <c r="G81"/>
  <c r="H81" s="1"/>
  <c r="D81"/>
  <c r="E81" s="1"/>
  <c r="G80"/>
  <c r="H80" s="1"/>
  <c r="D80"/>
  <c r="E80" s="1"/>
  <c r="G79"/>
  <c r="H79" s="1"/>
  <c r="D79"/>
  <c r="E79"/>
  <c r="G78"/>
  <c r="H78" s="1"/>
  <c r="D78"/>
  <c r="E78" s="1"/>
  <c r="G77"/>
  <c r="H77" s="1"/>
  <c r="D77"/>
  <c r="E77" s="1"/>
  <c r="G76"/>
  <c r="H76" s="1"/>
  <c r="D76"/>
  <c r="E76" s="1"/>
  <c r="G75"/>
  <c r="H75" s="1"/>
  <c r="D75"/>
  <c r="E75"/>
  <c r="G74"/>
  <c r="H74" s="1"/>
  <c r="D74"/>
  <c r="E74" s="1"/>
  <c r="G73"/>
  <c r="H73" s="1"/>
  <c r="D73"/>
  <c r="E73" s="1"/>
  <c r="G72"/>
  <c r="H72" s="1"/>
  <c r="D72"/>
  <c r="E72" s="1"/>
  <c r="G71"/>
  <c r="H71" s="1"/>
  <c r="D71"/>
  <c r="E71"/>
  <c r="G70"/>
  <c r="H70" s="1"/>
  <c r="D70"/>
  <c r="E70" s="1"/>
  <c r="G69"/>
  <c r="H69" s="1"/>
  <c r="D69"/>
  <c r="E69" s="1"/>
  <c r="G68"/>
  <c r="H68" s="1"/>
  <c r="D68"/>
  <c r="E68" s="1"/>
  <c r="G67"/>
  <c r="H67" s="1"/>
  <c r="D67"/>
  <c r="E67"/>
  <c r="G66"/>
  <c r="H66" s="1"/>
  <c r="D66"/>
  <c r="E66" s="1"/>
  <c r="G65"/>
  <c r="H65" s="1"/>
  <c r="D65"/>
  <c r="E65" s="1"/>
  <c r="G64"/>
  <c r="H64" s="1"/>
  <c r="D64"/>
  <c r="E64" s="1"/>
  <c r="G63"/>
  <c r="H63" s="1"/>
  <c r="D63"/>
  <c r="E63"/>
  <c r="G62"/>
  <c r="H62" s="1"/>
  <c r="D62"/>
  <c r="E62" s="1"/>
  <c r="G61"/>
  <c r="H61" s="1"/>
  <c r="D61"/>
  <c r="E61" s="1"/>
  <c r="G60"/>
  <c r="H60" s="1"/>
  <c r="D60"/>
  <c r="E60" s="1"/>
  <c r="G59"/>
  <c r="H59" s="1"/>
  <c r="E59"/>
  <c r="G58"/>
  <c r="H58" s="1"/>
  <c r="D58"/>
  <c r="E58" s="1"/>
  <c r="G57"/>
  <c r="H57"/>
  <c r="D57"/>
  <c r="E57" s="1"/>
  <c r="G56"/>
  <c r="H56"/>
  <c r="D56"/>
  <c r="E56" s="1"/>
  <c r="G55"/>
  <c r="H55"/>
  <c r="D55"/>
  <c r="E55"/>
  <c r="G54"/>
  <c r="H54" s="1"/>
  <c r="D54"/>
  <c r="E54" s="1"/>
  <c r="G53"/>
  <c r="H53"/>
  <c r="D53"/>
  <c r="E53" s="1"/>
  <c r="G52"/>
  <c r="H52"/>
  <c r="D52"/>
  <c r="E52" s="1"/>
  <c r="G51"/>
  <c r="H51"/>
  <c r="D51"/>
  <c r="E51" s="1"/>
  <c r="G50"/>
  <c r="H50" s="1"/>
  <c r="D50"/>
  <c r="E50" s="1"/>
  <c r="G49"/>
  <c r="H49"/>
  <c r="D49"/>
  <c r="E49" s="1"/>
  <c r="G48"/>
  <c r="H48"/>
  <c r="D48"/>
  <c r="E48" s="1"/>
  <c r="G47"/>
  <c r="H47"/>
  <c r="D47"/>
  <c r="E47" s="1"/>
  <c r="G46"/>
  <c r="H46" s="1"/>
  <c r="D46"/>
  <c r="E46" s="1"/>
  <c r="G45"/>
  <c r="H45"/>
  <c r="D45"/>
  <c r="E45" s="1"/>
  <c r="G44"/>
  <c r="H44"/>
  <c r="D44"/>
  <c r="E44" s="1"/>
  <c r="G43"/>
  <c r="H43"/>
  <c r="D43"/>
  <c r="E43" s="1"/>
  <c r="G42"/>
  <c r="H42" s="1"/>
  <c r="D42"/>
  <c r="E42" s="1"/>
  <c r="G41"/>
  <c r="H41"/>
  <c r="D41"/>
  <c r="E41" s="1"/>
  <c r="G40"/>
  <c r="H40"/>
  <c r="D40"/>
  <c r="E40" s="1"/>
  <c r="G39"/>
  <c r="H39"/>
  <c r="D39"/>
  <c r="E39" s="1"/>
  <c r="G38"/>
  <c r="H38" s="1"/>
  <c r="D38"/>
  <c r="E38" s="1"/>
  <c r="G37"/>
  <c r="H37"/>
  <c r="D37"/>
  <c r="E37" s="1"/>
  <c r="G36"/>
  <c r="H36"/>
  <c r="D36"/>
  <c r="E36" s="1"/>
  <c r="G35"/>
  <c r="H35"/>
  <c r="D35"/>
  <c r="E35" s="1"/>
  <c r="G34"/>
  <c r="H34" s="1"/>
  <c r="D34"/>
  <c r="E34" s="1"/>
  <c r="G33"/>
  <c r="H33"/>
  <c r="D33"/>
  <c r="E33" s="1"/>
  <c r="G32"/>
  <c r="H32"/>
  <c r="D32"/>
  <c r="E32" s="1"/>
  <c r="G31"/>
  <c r="H31"/>
  <c r="D31"/>
  <c r="E31" s="1"/>
  <c r="G30"/>
  <c r="H30" s="1"/>
  <c r="D30"/>
  <c r="E30" s="1"/>
  <c r="G29"/>
  <c r="H29"/>
  <c r="D29"/>
  <c r="E29" s="1"/>
  <c r="G28"/>
  <c r="H28"/>
  <c r="D28"/>
  <c r="E28" s="1"/>
  <c r="G27"/>
  <c r="H27"/>
  <c r="D27"/>
  <c r="E27" s="1"/>
  <c r="G26"/>
  <c r="H26" s="1"/>
  <c r="D26"/>
  <c r="E26" s="1"/>
  <c r="G25"/>
  <c r="H25"/>
  <c r="D25"/>
  <c r="E25" s="1"/>
  <c r="G24"/>
  <c r="H24"/>
  <c r="D24"/>
  <c r="E24" s="1"/>
  <c r="G23"/>
  <c r="H23"/>
  <c r="D23"/>
  <c r="E23" s="1"/>
  <c r="G22"/>
  <c r="H22" s="1"/>
  <c r="D22"/>
  <c r="E22" s="1"/>
  <c r="G21"/>
  <c r="H21"/>
  <c r="D21"/>
  <c r="E21" s="1"/>
  <c r="G20"/>
  <c r="H20"/>
  <c r="D20"/>
  <c r="E20" s="1"/>
  <c r="G19"/>
  <c r="H19"/>
  <c r="D19"/>
  <c r="E19" s="1"/>
  <c r="G18"/>
  <c r="H18" s="1"/>
  <c r="D18"/>
  <c r="E18" s="1"/>
  <c r="G17"/>
  <c r="H17"/>
  <c r="D17"/>
  <c r="E17" s="1"/>
  <c r="G16"/>
  <c r="H16"/>
  <c r="D16"/>
  <c r="E16" s="1"/>
  <c r="G15"/>
  <c r="H15"/>
  <c r="D15"/>
  <c r="E15" s="1"/>
  <c r="G14"/>
  <c r="H14" s="1"/>
  <c r="D14"/>
  <c r="E14" s="1"/>
  <c r="G13"/>
  <c r="H13"/>
  <c r="D13"/>
  <c r="E13" s="1"/>
  <c r="G12"/>
  <c r="H12"/>
  <c r="D12"/>
  <c r="E12" s="1"/>
  <c r="G11"/>
  <c r="H11"/>
  <c r="D11"/>
  <c r="E11" s="1"/>
  <c r="G10"/>
  <c r="H10" s="1"/>
  <c r="D10"/>
  <c r="E10" s="1"/>
  <c r="G9"/>
  <c r="H9"/>
  <c r="D9"/>
  <c r="E9" s="1"/>
  <c r="G8"/>
  <c r="H8"/>
  <c r="D8"/>
  <c r="E8" s="1"/>
  <c r="G7"/>
  <c r="H7"/>
  <c r="D7"/>
  <c r="E7" s="1"/>
  <c r="B3"/>
  <c r="B2"/>
  <c r="B1"/>
  <c r="D41" i="7"/>
  <c r="E41" s="1"/>
  <c r="D40"/>
  <c r="E40" s="1"/>
  <c r="D39"/>
  <c r="E39"/>
  <c r="D38"/>
  <c r="E38"/>
  <c r="G37"/>
  <c r="H37"/>
  <c r="D37"/>
  <c r="E37" s="1"/>
  <c r="B37"/>
  <c r="H36"/>
  <c r="D36"/>
  <c r="E36" s="1"/>
  <c r="G35"/>
  <c r="H35" s="1"/>
  <c r="D35"/>
  <c r="E35" s="1"/>
  <c r="B35"/>
  <c r="G34"/>
  <c r="H34" s="1"/>
  <c r="D34"/>
  <c r="E34"/>
  <c r="B34"/>
  <c r="G33"/>
  <c r="H33" s="1"/>
  <c r="D33"/>
  <c r="E33" s="1"/>
  <c r="B33"/>
  <c r="G32"/>
  <c r="H32"/>
  <c r="D32"/>
  <c r="E32" s="1"/>
  <c r="B32"/>
  <c r="G31"/>
  <c r="H31" s="1"/>
  <c r="D31"/>
  <c r="E31"/>
  <c r="B31"/>
  <c r="G30"/>
  <c r="H30" s="1"/>
  <c r="D30"/>
  <c r="E30"/>
  <c r="B30"/>
  <c r="G29"/>
  <c r="H29" s="1"/>
  <c r="D29"/>
  <c r="E29" s="1"/>
  <c r="B29"/>
  <c r="G28"/>
  <c r="H28" s="1"/>
  <c r="D28"/>
  <c r="E28" s="1"/>
  <c r="B28"/>
  <c r="G27"/>
  <c r="H27" s="1"/>
  <c r="D27"/>
  <c r="E27" s="1"/>
  <c r="B27"/>
  <c r="G26"/>
  <c r="H26"/>
  <c r="D26"/>
  <c r="E26"/>
  <c r="B26"/>
  <c r="G25"/>
  <c r="H25" s="1"/>
  <c r="D25"/>
  <c r="E25" s="1"/>
  <c r="B25"/>
  <c r="G24"/>
  <c r="H24" s="1"/>
  <c r="D24"/>
  <c r="E24" s="1"/>
  <c r="B24"/>
  <c r="G23"/>
  <c r="H23" s="1"/>
  <c r="D23"/>
  <c r="E23" s="1"/>
  <c r="B23"/>
  <c r="G22"/>
  <c r="H22"/>
  <c r="D22"/>
  <c r="E22" s="1"/>
  <c r="B22"/>
  <c r="G21"/>
  <c r="H21" s="1"/>
  <c r="D21"/>
  <c r="E21" s="1"/>
  <c r="B21"/>
  <c r="G20"/>
  <c r="H20"/>
  <c r="D20"/>
  <c r="E20"/>
  <c r="B20"/>
  <c r="G19"/>
  <c r="H19" s="1"/>
  <c r="D19"/>
  <c r="E19" s="1"/>
  <c r="B19"/>
  <c r="G18"/>
  <c r="H18"/>
  <c r="D18"/>
  <c r="E18" s="1"/>
  <c r="B18"/>
  <c r="G17"/>
  <c r="H17" s="1"/>
  <c r="D17"/>
  <c r="E17" s="1"/>
  <c r="B17"/>
  <c r="G16"/>
  <c r="H16" s="1"/>
  <c r="D16"/>
  <c r="E16"/>
  <c r="B16"/>
  <c r="G15"/>
  <c r="H15" s="1"/>
  <c r="D15"/>
  <c r="E15" s="1"/>
  <c r="B15"/>
  <c r="G14"/>
  <c r="H14" s="1"/>
  <c r="D14"/>
  <c r="E14"/>
  <c r="B14"/>
  <c r="G13"/>
  <c r="H13" s="1"/>
  <c r="D13"/>
  <c r="E13" s="1"/>
  <c r="B13"/>
  <c r="G12"/>
  <c r="H12" s="1"/>
  <c r="D12"/>
  <c r="E12"/>
  <c r="G11"/>
  <c r="H11" s="1"/>
  <c r="D11"/>
  <c r="E11" s="1"/>
  <c r="B11"/>
  <c r="G10"/>
  <c r="H10" s="1"/>
  <c r="D10"/>
  <c r="E10" s="1"/>
  <c r="B10"/>
  <c r="G9"/>
  <c r="H9"/>
  <c r="D9"/>
  <c r="E9" s="1"/>
  <c r="G8"/>
  <c r="H8"/>
  <c r="D8"/>
  <c r="E8" s="1"/>
  <c r="B8"/>
  <c r="G7"/>
  <c r="H7" s="1"/>
  <c r="D7"/>
  <c r="E7" s="1"/>
  <c r="B7"/>
  <c r="B3" i="21"/>
  <c r="G56" i="19"/>
  <c r="H56" s="1"/>
  <c r="D56"/>
  <c r="E56"/>
  <c r="B56"/>
  <c r="G55"/>
  <c r="H55" s="1"/>
  <c r="D55"/>
  <c r="E55" s="1"/>
  <c r="B55"/>
  <c r="G54"/>
  <c r="H54" s="1"/>
  <c r="D54"/>
  <c r="E54" s="1"/>
  <c r="B54"/>
  <c r="G53"/>
  <c r="H53"/>
  <c r="D53"/>
  <c r="E53"/>
  <c r="B53"/>
  <c r="G52"/>
  <c r="H52" s="1"/>
  <c r="D52"/>
  <c r="E52" s="1"/>
  <c r="B52"/>
  <c r="G51"/>
  <c r="H51" s="1"/>
  <c r="D51"/>
  <c r="E51" s="1"/>
  <c r="B51"/>
  <c r="G50"/>
  <c r="H50" s="1"/>
  <c r="D50"/>
  <c r="E50" s="1"/>
  <c r="B50"/>
  <c r="G49"/>
  <c r="H49" s="1"/>
  <c r="D49"/>
  <c r="E49" s="1"/>
  <c r="B49"/>
  <c r="G48"/>
  <c r="H48"/>
  <c r="D48"/>
  <c r="E48" s="1"/>
  <c r="B48"/>
  <c r="G47"/>
  <c r="H47" s="1"/>
  <c r="D47"/>
  <c r="E47"/>
  <c r="B47"/>
  <c r="G46"/>
  <c r="H46"/>
  <c r="D46"/>
  <c r="E46" s="1"/>
  <c r="B46"/>
  <c r="G45"/>
  <c r="H45" s="1"/>
  <c r="D45"/>
  <c r="E45" s="1"/>
  <c r="B45"/>
  <c r="G44"/>
  <c r="H44" s="1"/>
  <c r="D44"/>
  <c r="E44" s="1"/>
  <c r="B44"/>
  <c r="G43"/>
  <c r="H43"/>
  <c r="D43"/>
  <c r="E43" s="1"/>
  <c r="B43"/>
  <c r="G42"/>
  <c r="H42" s="1"/>
  <c r="D42"/>
  <c r="E42"/>
  <c r="B42"/>
  <c r="G41"/>
  <c r="H41" s="1"/>
  <c r="D41"/>
  <c r="E41" s="1"/>
  <c r="B41"/>
  <c r="G40"/>
  <c r="H40" s="1"/>
  <c r="D40"/>
  <c r="E40"/>
  <c r="B40"/>
  <c r="G39"/>
  <c r="H39" s="1"/>
  <c r="D39"/>
  <c r="E39" s="1"/>
  <c r="B39"/>
  <c r="G38"/>
  <c r="H38" s="1"/>
  <c r="D38"/>
  <c r="E38" s="1"/>
  <c r="B38"/>
  <c r="G37"/>
  <c r="H37"/>
  <c r="D37"/>
  <c r="E37"/>
  <c r="B37"/>
  <c r="G36"/>
  <c r="H36" s="1"/>
  <c r="D36"/>
  <c r="E36" s="1"/>
  <c r="B36"/>
  <c r="G35"/>
  <c r="H35" s="1"/>
  <c r="D35"/>
  <c r="E35" s="1"/>
  <c r="B35"/>
  <c r="G34"/>
  <c r="H34" s="1"/>
  <c r="D34"/>
  <c r="E34" s="1"/>
  <c r="B34"/>
  <c r="G33"/>
  <c r="H33" s="1"/>
  <c r="D33"/>
  <c r="E33" s="1"/>
  <c r="B33"/>
  <c r="G32"/>
  <c r="H32"/>
  <c r="D32"/>
  <c r="E32" s="1"/>
  <c r="B32"/>
  <c r="G31"/>
  <c r="H31" s="1"/>
  <c r="D31"/>
  <c r="E31"/>
  <c r="B31"/>
  <c r="G30"/>
  <c r="H30"/>
  <c r="D30"/>
  <c r="E30" s="1"/>
  <c r="B30"/>
  <c r="G29"/>
  <c r="H29" s="1"/>
  <c r="D29"/>
  <c r="E29" s="1"/>
  <c r="B29"/>
  <c r="G28"/>
  <c r="H28" s="1"/>
  <c r="D28"/>
  <c r="E28" s="1"/>
  <c r="B28"/>
  <c r="G27"/>
  <c r="H27"/>
  <c r="D27"/>
  <c r="E27" s="1"/>
  <c r="B27"/>
  <c r="G26"/>
  <c r="H26" s="1"/>
  <c r="D26"/>
  <c r="E26"/>
  <c r="B26"/>
  <c r="G25"/>
  <c r="H25" s="1"/>
  <c r="D25"/>
  <c r="E25" s="1"/>
  <c r="B25"/>
  <c r="G24"/>
  <c r="H24" s="1"/>
  <c r="D24"/>
  <c r="E24"/>
  <c r="B24"/>
  <c r="G23"/>
  <c r="H23" s="1"/>
  <c r="D23"/>
  <c r="E23" s="1"/>
  <c r="B23"/>
  <c r="G22"/>
  <c r="H22" s="1"/>
  <c r="D22"/>
  <c r="E22" s="1"/>
  <c r="B22"/>
  <c r="G21"/>
  <c r="H21"/>
  <c r="D21"/>
  <c r="E21"/>
  <c r="B21"/>
  <c r="G20"/>
  <c r="H20" s="1"/>
  <c r="D20"/>
  <c r="E20" s="1"/>
  <c r="B20"/>
  <c r="G19"/>
  <c r="H19" s="1"/>
  <c r="D19"/>
  <c r="E19" s="1"/>
  <c r="B19"/>
  <c r="G18"/>
  <c r="H18" s="1"/>
  <c r="D18"/>
  <c r="E18" s="1"/>
  <c r="B18"/>
  <c r="G17"/>
  <c r="H17" s="1"/>
  <c r="D17"/>
  <c r="E17" s="1"/>
  <c r="B17"/>
  <c r="G16"/>
  <c r="H16"/>
  <c r="D16"/>
  <c r="E16" s="1"/>
  <c r="B16"/>
  <c r="G15"/>
  <c r="H15" s="1"/>
  <c r="D15"/>
  <c r="E15"/>
  <c r="B15"/>
  <c r="G14"/>
  <c r="H14"/>
  <c r="D14"/>
  <c r="E14" s="1"/>
  <c r="B14"/>
  <c r="G13"/>
  <c r="H13"/>
  <c r="D13"/>
  <c r="E13" s="1"/>
  <c r="B13"/>
  <c r="G12"/>
  <c r="H12"/>
  <c r="D12"/>
  <c r="E12" s="1"/>
  <c r="B12"/>
  <c r="G11"/>
  <c r="H11"/>
  <c r="D11"/>
  <c r="E11" s="1"/>
  <c r="B11"/>
  <c r="G10"/>
  <c r="H10"/>
  <c r="D10"/>
  <c r="E10"/>
  <c r="B10"/>
  <c r="G9"/>
  <c r="H9" s="1"/>
  <c r="D9"/>
  <c r="E9" s="1"/>
  <c r="B9"/>
  <c r="G8"/>
  <c r="H8" s="1"/>
  <c r="D8"/>
  <c r="E8"/>
  <c r="B8"/>
  <c r="G7"/>
  <c r="H7" s="1"/>
  <c r="D7"/>
  <c r="E7"/>
  <c r="B7"/>
  <c r="F186" i="18"/>
  <c r="G186" s="1"/>
  <c r="D186"/>
  <c r="E186" s="1"/>
  <c r="F185"/>
  <c r="G185" s="1"/>
  <c r="D185"/>
  <c r="E185" s="1"/>
  <c r="F184"/>
  <c r="G184" s="1"/>
  <c r="D184"/>
  <c r="E184"/>
  <c r="F183"/>
  <c r="G183" s="1"/>
  <c r="D183"/>
  <c r="E183"/>
  <c r="F182"/>
  <c r="G182" s="1"/>
  <c r="D182"/>
  <c r="E182" s="1"/>
  <c r="F181"/>
  <c r="G181" s="1"/>
  <c r="D181"/>
  <c r="E181" s="1"/>
  <c r="F180"/>
  <c r="G180" s="1"/>
  <c r="D180"/>
  <c r="E180"/>
  <c r="F179"/>
  <c r="G179" s="1"/>
  <c r="D179"/>
  <c r="E179"/>
  <c r="B179"/>
  <c r="F178"/>
  <c r="G178" s="1"/>
  <c r="D178"/>
  <c r="E178"/>
  <c r="B178"/>
  <c r="F177"/>
  <c r="G177" s="1"/>
  <c r="D177"/>
  <c r="E177" s="1"/>
  <c r="B177"/>
  <c r="F176"/>
  <c r="G176"/>
  <c r="D176"/>
  <c r="E176" s="1"/>
  <c r="B176"/>
  <c r="F175"/>
  <c r="G175" s="1"/>
  <c r="D175"/>
  <c r="E175" s="1"/>
  <c r="B175"/>
  <c r="F174"/>
  <c r="G174" s="1"/>
  <c r="D174"/>
  <c r="E174"/>
  <c r="B174"/>
  <c r="F173"/>
  <c r="G173"/>
  <c r="D173"/>
  <c r="E173" s="1"/>
  <c r="B173"/>
  <c r="F172"/>
  <c r="G172" s="1"/>
  <c r="D172"/>
  <c r="E172" s="1"/>
  <c r="B172"/>
  <c r="F171"/>
  <c r="G171" s="1"/>
  <c r="D171"/>
  <c r="E171" s="1"/>
  <c r="B171"/>
  <c r="F170"/>
  <c r="G170" s="1"/>
  <c r="D170"/>
  <c r="E170"/>
  <c r="B170"/>
  <c r="F169"/>
  <c r="G169"/>
  <c r="D169"/>
  <c r="E169" s="1"/>
  <c r="B169"/>
  <c r="F168"/>
  <c r="G168"/>
  <c r="D168"/>
  <c r="E168" s="1"/>
  <c r="B168"/>
  <c r="F167"/>
  <c r="G167" s="1"/>
  <c r="D167"/>
  <c r="E167"/>
  <c r="B167"/>
  <c r="F166"/>
  <c r="G166" s="1"/>
  <c r="D166"/>
  <c r="E166" s="1"/>
  <c r="B166"/>
  <c r="F165"/>
  <c r="G165" s="1"/>
  <c r="D165"/>
  <c r="E165" s="1"/>
  <c r="B165"/>
  <c r="F164"/>
  <c r="G164"/>
  <c r="D164"/>
  <c r="E164" s="1"/>
  <c r="B164"/>
  <c r="F163"/>
  <c r="G163" s="1"/>
  <c r="D163"/>
  <c r="E163"/>
  <c r="B163"/>
  <c r="F162"/>
  <c r="G162" s="1"/>
  <c r="D162"/>
  <c r="E162"/>
  <c r="B162"/>
  <c r="F161"/>
  <c r="G161" s="1"/>
  <c r="D161"/>
  <c r="E161" s="1"/>
  <c r="B161"/>
  <c r="F160"/>
  <c r="G160"/>
  <c r="D160"/>
  <c r="E160" s="1"/>
  <c r="B160"/>
  <c r="F159"/>
  <c r="G159" s="1"/>
  <c r="D159"/>
  <c r="E159" s="1"/>
  <c r="B159"/>
  <c r="F158"/>
  <c r="G158" s="1"/>
  <c r="D158"/>
  <c r="E158"/>
  <c r="B158"/>
  <c r="F157"/>
  <c r="G157"/>
  <c r="D157"/>
  <c r="E157" s="1"/>
  <c r="B157"/>
  <c r="F156"/>
  <c r="G156" s="1"/>
  <c r="D156"/>
  <c r="E156" s="1"/>
  <c r="B156"/>
  <c r="F155"/>
  <c r="G155" s="1"/>
  <c r="D155"/>
  <c r="E155" s="1"/>
  <c r="B155"/>
  <c r="F154"/>
  <c r="G154" s="1"/>
  <c r="D154"/>
  <c r="E154"/>
  <c r="B154"/>
  <c r="F153"/>
  <c r="G153"/>
  <c r="D153"/>
  <c r="E153" s="1"/>
  <c r="B153"/>
  <c r="F152"/>
  <c r="G152"/>
  <c r="D152"/>
  <c r="E152" s="1"/>
  <c r="B152"/>
  <c r="F151"/>
  <c r="G151" s="1"/>
  <c r="D151"/>
  <c r="E151"/>
  <c r="B151"/>
  <c r="F150"/>
  <c r="G150" s="1"/>
  <c r="D150"/>
  <c r="E150" s="1"/>
  <c r="B150"/>
  <c r="F149"/>
  <c r="G149" s="1"/>
  <c r="D149"/>
  <c r="E149" s="1"/>
  <c r="B149"/>
  <c r="F148"/>
  <c r="G148"/>
  <c r="D148"/>
  <c r="E148" s="1"/>
  <c r="B148"/>
  <c r="F147"/>
  <c r="G147" s="1"/>
  <c r="D147"/>
  <c r="E147"/>
  <c r="B147"/>
  <c r="F146"/>
  <c r="G146" s="1"/>
  <c r="D146"/>
  <c r="E146"/>
  <c r="B146"/>
  <c r="F145"/>
  <c r="G145" s="1"/>
  <c r="D145"/>
  <c r="E145" s="1"/>
  <c r="B145"/>
  <c r="F144"/>
  <c r="G144"/>
  <c r="D144"/>
  <c r="E144" s="1"/>
  <c r="B144"/>
  <c r="F143"/>
  <c r="G143" s="1"/>
  <c r="D143"/>
  <c r="E143" s="1"/>
  <c r="B143"/>
  <c r="F142"/>
  <c r="G142" s="1"/>
  <c r="D142"/>
  <c r="E142"/>
  <c r="B142"/>
  <c r="F141"/>
  <c r="G141"/>
  <c r="D141"/>
  <c r="E141" s="1"/>
  <c r="B141"/>
  <c r="F140"/>
  <c r="G140" s="1"/>
  <c r="D140"/>
  <c r="E140" s="1"/>
  <c r="B140"/>
  <c r="F139"/>
  <c r="G139" s="1"/>
  <c r="D139"/>
  <c r="E139" s="1"/>
  <c r="B139"/>
  <c r="F138"/>
  <c r="G138" s="1"/>
  <c r="D138"/>
  <c r="E138"/>
  <c r="B138"/>
  <c r="F137"/>
  <c r="G137"/>
  <c r="D137"/>
  <c r="E137" s="1"/>
  <c r="B137"/>
  <c r="F136"/>
  <c r="G136"/>
  <c r="D136"/>
  <c r="E136" s="1"/>
  <c r="B136"/>
  <c r="F135"/>
  <c r="G135" s="1"/>
  <c r="D135"/>
  <c r="E135"/>
  <c r="B135"/>
  <c r="F134"/>
  <c r="G134" s="1"/>
  <c r="D134"/>
  <c r="E134" s="1"/>
  <c r="B134"/>
  <c r="F133"/>
  <c r="G133" s="1"/>
  <c r="D133"/>
  <c r="E133" s="1"/>
  <c r="B133"/>
  <c r="F132"/>
  <c r="G132"/>
  <c r="D132"/>
  <c r="E132" s="1"/>
  <c r="B132"/>
  <c r="F131"/>
  <c r="G131" s="1"/>
  <c r="D131"/>
  <c r="E131"/>
  <c r="B131"/>
  <c r="F130"/>
  <c r="G130" s="1"/>
  <c r="D130"/>
  <c r="E130"/>
  <c r="B130"/>
  <c r="F129"/>
  <c r="G129" s="1"/>
  <c r="D129"/>
  <c r="E129" s="1"/>
  <c r="B129"/>
  <c r="F128"/>
  <c r="G128"/>
  <c r="D128"/>
  <c r="E128" s="1"/>
  <c r="B128"/>
  <c r="F127"/>
  <c r="G127" s="1"/>
  <c r="D127"/>
  <c r="E127" s="1"/>
  <c r="B127"/>
  <c r="F126"/>
  <c r="G126" s="1"/>
  <c r="D126"/>
  <c r="E126"/>
  <c r="B126"/>
  <c r="F125"/>
  <c r="G125"/>
  <c r="D125"/>
  <c r="E125" s="1"/>
  <c r="B125"/>
  <c r="F124"/>
  <c r="G124" s="1"/>
  <c r="D124"/>
  <c r="E124" s="1"/>
  <c r="B124"/>
  <c r="F123"/>
  <c r="G123" s="1"/>
  <c r="D123"/>
  <c r="E123" s="1"/>
  <c r="B123"/>
  <c r="F122"/>
  <c r="G122" s="1"/>
  <c r="D122"/>
  <c r="E122"/>
  <c r="B122"/>
  <c r="F121"/>
  <c r="G121"/>
  <c r="D121"/>
  <c r="E121" s="1"/>
  <c r="B121"/>
  <c r="F120"/>
  <c r="G120"/>
  <c r="D120"/>
  <c r="E120" s="1"/>
  <c r="B120"/>
  <c r="F119"/>
  <c r="G119" s="1"/>
  <c r="D119"/>
  <c r="E119"/>
  <c r="B119"/>
  <c r="F118"/>
  <c r="G118" s="1"/>
  <c r="D118"/>
  <c r="E118" s="1"/>
  <c r="B118"/>
  <c r="F117"/>
  <c r="G117" s="1"/>
  <c r="D117"/>
  <c r="E117" s="1"/>
  <c r="B117"/>
  <c r="F116"/>
  <c r="G116"/>
  <c r="D116"/>
  <c r="E116" s="1"/>
  <c r="B116"/>
  <c r="F115"/>
  <c r="G115" s="1"/>
  <c r="D115"/>
  <c r="E115"/>
  <c r="B115"/>
  <c r="F114"/>
  <c r="G114" s="1"/>
  <c r="D114"/>
  <c r="E114"/>
  <c r="B114"/>
  <c r="F113"/>
  <c r="G113" s="1"/>
  <c r="D113"/>
  <c r="E113" s="1"/>
  <c r="B113"/>
  <c r="F112"/>
  <c r="G112"/>
  <c r="D112"/>
  <c r="E112" s="1"/>
  <c r="B112"/>
  <c r="F111"/>
  <c r="G111" s="1"/>
  <c r="D111"/>
  <c r="E111" s="1"/>
  <c r="B111"/>
  <c r="F110"/>
  <c r="G110" s="1"/>
  <c r="D110"/>
  <c r="E110"/>
  <c r="B110"/>
  <c r="F109"/>
  <c r="G109"/>
  <c r="D109"/>
  <c r="E109" s="1"/>
  <c r="B109"/>
  <c r="F108"/>
  <c r="G108" s="1"/>
  <c r="D108"/>
  <c r="E108" s="1"/>
  <c r="B108"/>
  <c r="F107"/>
  <c r="G107" s="1"/>
  <c r="D107"/>
  <c r="E107" s="1"/>
  <c r="B107"/>
  <c r="F106"/>
  <c r="G106" s="1"/>
  <c r="D106"/>
  <c r="E106"/>
  <c r="B106"/>
  <c r="F105"/>
  <c r="G105"/>
  <c r="D105"/>
  <c r="E105" s="1"/>
  <c r="B105"/>
  <c r="F104"/>
  <c r="G104"/>
  <c r="D104"/>
  <c r="E104" s="1"/>
  <c r="B104"/>
  <c r="F103"/>
  <c r="G103" s="1"/>
  <c r="D103"/>
  <c r="E103"/>
  <c r="B103"/>
  <c r="F102"/>
  <c r="G102" s="1"/>
  <c r="D102"/>
  <c r="E102" s="1"/>
  <c r="B102"/>
  <c r="F101"/>
  <c r="G101"/>
  <c r="D101"/>
  <c r="E101" s="1"/>
  <c r="B101"/>
  <c r="F100"/>
  <c r="G100"/>
  <c r="D100"/>
  <c r="E100" s="1"/>
  <c r="B100"/>
  <c r="F99"/>
  <c r="G99" s="1"/>
  <c r="D99"/>
  <c r="E99"/>
  <c r="B99"/>
  <c r="F98"/>
  <c r="G98" s="1"/>
  <c r="D98"/>
  <c r="E98"/>
  <c r="B98"/>
  <c r="F97"/>
  <c r="G97" s="1"/>
  <c r="D97"/>
  <c r="E97" s="1"/>
  <c r="B97"/>
  <c r="F96"/>
  <c r="G96"/>
  <c r="D96"/>
  <c r="E96" s="1"/>
  <c r="B96"/>
  <c r="F95"/>
  <c r="G95" s="1"/>
  <c r="D95"/>
  <c r="E95"/>
  <c r="B95"/>
  <c r="F94"/>
  <c r="G94" s="1"/>
  <c r="D94"/>
  <c r="E94"/>
  <c r="B94"/>
  <c r="F93"/>
  <c r="G93"/>
  <c r="D93"/>
  <c r="E93" s="1"/>
  <c r="B93"/>
  <c r="F92"/>
  <c r="G92" s="1"/>
  <c r="D92"/>
  <c r="E92" s="1"/>
  <c r="B92"/>
  <c r="F91"/>
  <c r="G91" s="1"/>
  <c r="D91"/>
  <c r="E91" s="1"/>
  <c r="B91"/>
  <c r="F90"/>
  <c r="G90" s="1"/>
  <c r="D90"/>
  <c r="E90"/>
  <c r="B90"/>
  <c r="F89"/>
  <c r="G89"/>
  <c r="D89"/>
  <c r="E89" s="1"/>
  <c r="B89"/>
  <c r="F88"/>
  <c r="G88"/>
  <c r="D88"/>
  <c r="E88" s="1"/>
  <c r="B88"/>
  <c r="F87"/>
  <c r="G87" s="1"/>
  <c r="D87"/>
  <c r="E87"/>
  <c r="B87"/>
  <c r="F86"/>
  <c r="G86" s="1"/>
  <c r="D86"/>
  <c r="E86" s="1"/>
  <c r="B86"/>
  <c r="F85"/>
  <c r="G85" s="1"/>
  <c r="D85"/>
  <c r="E85" s="1"/>
  <c r="B85"/>
  <c r="F84"/>
  <c r="G84"/>
  <c r="D84"/>
  <c r="E84" s="1"/>
  <c r="B84"/>
  <c r="F83"/>
  <c r="G83" s="1"/>
  <c r="D83"/>
  <c r="E83"/>
  <c r="B83"/>
  <c r="F82"/>
  <c r="G82" s="1"/>
  <c r="D82"/>
  <c r="E82"/>
  <c r="B82"/>
  <c r="F81"/>
  <c r="G81" s="1"/>
  <c r="D81"/>
  <c r="E81" s="1"/>
  <c r="B81"/>
  <c r="F80"/>
  <c r="G80"/>
  <c r="D80"/>
  <c r="E80" s="1"/>
  <c r="B80"/>
  <c r="F79"/>
  <c r="G79" s="1"/>
  <c r="D79"/>
  <c r="E79" s="1"/>
  <c r="B79"/>
  <c r="F78"/>
  <c r="G78" s="1"/>
  <c r="D78"/>
  <c r="E78"/>
  <c r="B78"/>
  <c r="F77"/>
  <c r="G77"/>
  <c r="D77"/>
  <c r="E77" s="1"/>
  <c r="B77"/>
  <c r="F76"/>
  <c r="G76" s="1"/>
  <c r="D76"/>
  <c r="E76" s="1"/>
  <c r="B76"/>
  <c r="F75"/>
  <c r="G75" s="1"/>
  <c r="D75"/>
  <c r="E75" s="1"/>
  <c r="B75"/>
  <c r="F74"/>
  <c r="G74" s="1"/>
  <c r="D74"/>
  <c r="E74"/>
  <c r="B74"/>
  <c r="F73"/>
  <c r="G73"/>
  <c r="D73"/>
  <c r="E73" s="1"/>
  <c r="B73"/>
  <c r="F72"/>
  <c r="G72"/>
  <c r="D72"/>
  <c r="E72" s="1"/>
  <c r="B72"/>
  <c r="F71"/>
  <c r="G71" s="1"/>
  <c r="D71"/>
  <c r="E71"/>
  <c r="B71"/>
  <c r="F70"/>
  <c r="G70" s="1"/>
  <c r="D70"/>
  <c r="E70" s="1"/>
  <c r="B70"/>
  <c r="F69"/>
  <c r="G69" s="1"/>
  <c r="D69"/>
  <c r="E69" s="1"/>
  <c r="B69"/>
  <c r="F68"/>
  <c r="G68"/>
  <c r="D68"/>
  <c r="E68" s="1"/>
  <c r="B68"/>
  <c r="F67"/>
  <c r="G67" s="1"/>
  <c r="D67"/>
  <c r="E67"/>
  <c r="B67"/>
  <c r="F66"/>
  <c r="G66"/>
  <c r="D66"/>
  <c r="E66"/>
  <c r="B66"/>
  <c r="F65"/>
  <c r="G65" s="1"/>
  <c r="D65"/>
  <c r="E65" s="1"/>
  <c r="B65"/>
  <c r="F64"/>
  <c r="G64"/>
  <c r="D64"/>
  <c r="E64" s="1"/>
  <c r="B64"/>
  <c r="F63"/>
  <c r="G63" s="1"/>
  <c r="D63"/>
  <c r="E63" s="1"/>
  <c r="B63"/>
  <c r="F62"/>
  <c r="G62" s="1"/>
  <c r="D62"/>
  <c r="E62"/>
  <c r="B62"/>
  <c r="F61"/>
  <c r="G61"/>
  <c r="D61"/>
  <c r="E61" s="1"/>
  <c r="B61"/>
  <c r="F60"/>
  <c r="G60" s="1"/>
  <c r="D60"/>
  <c r="E60"/>
  <c r="B60"/>
  <c r="F59"/>
  <c r="G59" s="1"/>
  <c r="D59"/>
  <c r="E59" s="1"/>
  <c r="B59"/>
  <c r="F58"/>
  <c r="G58" s="1"/>
  <c r="D58"/>
  <c r="E58"/>
  <c r="B58"/>
  <c r="F57"/>
  <c r="G57"/>
  <c r="D57"/>
  <c r="E57" s="1"/>
  <c r="B57"/>
  <c r="F56"/>
  <c r="G56"/>
  <c r="D56"/>
  <c r="E56" s="1"/>
  <c r="B56"/>
  <c r="F55"/>
  <c r="G55" s="1"/>
  <c r="D55"/>
  <c r="E55"/>
  <c r="B55"/>
  <c r="F54"/>
  <c r="G54" s="1"/>
  <c r="D54"/>
  <c r="E54" s="1"/>
  <c r="B54"/>
  <c r="F53"/>
  <c r="G53" s="1"/>
  <c r="D53"/>
  <c r="E53" s="1"/>
  <c r="B53"/>
  <c r="F52"/>
  <c r="G52"/>
  <c r="D52"/>
  <c r="E52" s="1"/>
  <c r="B52"/>
  <c r="F51"/>
  <c r="G51" s="1"/>
  <c r="D51"/>
  <c r="E51"/>
  <c r="B51"/>
  <c r="F50"/>
  <c r="G50"/>
  <c r="D50"/>
  <c r="E50"/>
  <c r="B50"/>
  <c r="F49"/>
  <c r="G49" s="1"/>
  <c r="D49"/>
  <c r="E49" s="1"/>
  <c r="B49"/>
  <c r="F48"/>
  <c r="G48"/>
  <c r="D48"/>
  <c r="E48" s="1"/>
  <c r="B48"/>
  <c r="F47"/>
  <c r="G47" s="1"/>
  <c r="D47"/>
  <c r="E47" s="1"/>
  <c r="B47"/>
  <c r="F46"/>
  <c r="G46" s="1"/>
  <c r="D46"/>
  <c r="E46"/>
  <c r="B46"/>
  <c r="F45"/>
  <c r="G45"/>
  <c r="D45"/>
  <c r="E45" s="1"/>
  <c r="B45"/>
  <c r="F44"/>
  <c r="G44" s="1"/>
  <c r="D44"/>
  <c r="E44"/>
  <c r="B44"/>
  <c r="F43"/>
  <c r="G43" s="1"/>
  <c r="D43"/>
  <c r="E43" s="1"/>
  <c r="B43"/>
  <c r="F42"/>
  <c r="G42" s="1"/>
  <c r="D42"/>
  <c r="E42"/>
  <c r="B42"/>
  <c r="F41"/>
  <c r="G41"/>
  <c r="D41"/>
  <c r="E41" s="1"/>
  <c r="B41"/>
  <c r="F40"/>
  <c r="G40"/>
  <c r="D40"/>
  <c r="E40" s="1"/>
  <c r="B40"/>
  <c r="F39"/>
  <c r="G39" s="1"/>
  <c r="D39"/>
  <c r="E39"/>
  <c r="B39"/>
  <c r="F38"/>
  <c r="G38" s="1"/>
  <c r="D38"/>
  <c r="E38" s="1"/>
  <c r="B38"/>
  <c r="F37"/>
  <c r="G37" s="1"/>
  <c r="D37"/>
  <c r="E37" s="1"/>
  <c r="B37"/>
  <c r="F36"/>
  <c r="G36"/>
  <c r="D36"/>
  <c r="E36" s="1"/>
  <c r="B36"/>
  <c r="F35"/>
  <c r="G35" s="1"/>
  <c r="D35"/>
  <c r="E35"/>
  <c r="B35"/>
  <c r="F34"/>
  <c r="G34"/>
  <c r="D34"/>
  <c r="E34"/>
  <c r="B34"/>
  <c r="F33"/>
  <c r="G33"/>
  <c r="D33"/>
  <c r="E33" s="1"/>
  <c r="B33"/>
  <c r="F32"/>
  <c r="G32"/>
  <c r="D32"/>
  <c r="E32" s="1"/>
  <c r="B32"/>
  <c r="F31"/>
  <c r="G31" s="1"/>
  <c r="D31"/>
  <c r="E31" s="1"/>
  <c r="B31"/>
  <c r="F30"/>
  <c r="G30" s="1"/>
  <c r="D30"/>
  <c r="E30"/>
  <c r="B30"/>
  <c r="F29"/>
  <c r="G29"/>
  <c r="D29"/>
  <c r="E29" s="1"/>
  <c r="B29"/>
  <c r="F28"/>
  <c r="G28" s="1"/>
  <c r="D28"/>
  <c r="E28"/>
  <c r="B28"/>
  <c r="F27"/>
  <c r="G27" s="1"/>
  <c r="D27"/>
  <c r="E27"/>
  <c r="B27"/>
  <c r="F26"/>
  <c r="G26" s="1"/>
  <c r="D26"/>
  <c r="E26"/>
  <c r="B26"/>
  <c r="F25"/>
  <c r="G25"/>
  <c r="D25"/>
  <c r="E25" s="1"/>
  <c r="B25"/>
  <c r="F24"/>
  <c r="G24"/>
  <c r="D24"/>
  <c r="E24" s="1"/>
  <c r="B24"/>
  <c r="F23"/>
  <c r="G23" s="1"/>
  <c r="D23"/>
  <c r="E23"/>
  <c r="B23"/>
  <c r="F22"/>
  <c r="G22" s="1"/>
  <c r="D22"/>
  <c r="E22" s="1"/>
  <c r="B22"/>
  <c r="F21"/>
  <c r="G21" s="1"/>
  <c r="D21"/>
  <c r="E21" s="1"/>
  <c r="B21"/>
  <c r="F20"/>
  <c r="G20"/>
  <c r="D20"/>
  <c r="E20" s="1"/>
  <c r="B20"/>
  <c r="F19"/>
  <c r="G19" s="1"/>
  <c r="D19"/>
  <c r="E19"/>
  <c r="B19"/>
  <c r="F18"/>
  <c r="G18"/>
  <c r="D18"/>
  <c r="E18"/>
  <c r="B18"/>
  <c r="F17"/>
  <c r="G17"/>
  <c r="D17"/>
  <c r="E17" s="1"/>
  <c r="B17"/>
  <c r="F16"/>
  <c r="G16"/>
  <c r="D16"/>
  <c r="E16" s="1"/>
  <c r="B16"/>
  <c r="F15"/>
  <c r="G15" s="1"/>
  <c r="D15"/>
  <c r="E15" s="1"/>
  <c r="B15"/>
  <c r="F14"/>
  <c r="G14" s="1"/>
  <c r="D14"/>
  <c r="E14"/>
  <c r="B14"/>
  <c r="F13"/>
  <c r="G13"/>
  <c r="D13"/>
  <c r="E13" s="1"/>
  <c r="B13"/>
  <c r="F12"/>
  <c r="G12" s="1"/>
  <c r="D12"/>
  <c r="E12"/>
  <c r="B12"/>
  <c r="F11"/>
  <c r="G11" s="1"/>
  <c r="D11"/>
  <c r="E11"/>
  <c r="B11"/>
  <c r="F10"/>
  <c r="G10" s="1"/>
  <c r="D10"/>
  <c r="E10"/>
  <c r="B10"/>
  <c r="F9"/>
  <c r="G9"/>
  <c r="D9"/>
  <c r="E9" s="1"/>
  <c r="B9"/>
  <c r="F8"/>
  <c r="G8"/>
  <c r="D8"/>
  <c r="E8" s="1"/>
  <c r="B8"/>
  <c r="F7"/>
  <c r="G7" s="1"/>
  <c r="D7"/>
  <c r="E7"/>
  <c r="B7"/>
  <c r="B3" i="20"/>
  <c r="D198" i="21"/>
  <c r="E198" s="1"/>
  <c r="D197"/>
  <c r="E197" s="1"/>
  <c r="G195"/>
  <c r="D195"/>
  <c r="E195" s="1"/>
  <c r="H195" s="1"/>
  <c r="G194"/>
  <c r="D194"/>
  <c r="E194"/>
  <c r="G193"/>
  <c r="D193"/>
  <c r="E193"/>
  <c r="G192"/>
  <c r="D192"/>
  <c r="E192" s="1"/>
  <c r="H192" s="1"/>
  <c r="G191"/>
  <c r="D191"/>
  <c r="E191"/>
  <c r="G190"/>
  <c r="D190"/>
  <c r="E190" s="1"/>
  <c r="H190" s="1"/>
  <c r="G189"/>
  <c r="D189"/>
  <c r="E189" s="1"/>
  <c r="H189" s="1"/>
  <c r="G188"/>
  <c r="D188"/>
  <c r="E188" s="1"/>
  <c r="H188" s="1"/>
  <c r="G187"/>
  <c r="D187"/>
  <c r="E187"/>
  <c r="G186"/>
  <c r="D186"/>
  <c r="E186" s="1"/>
  <c r="H186" s="1"/>
  <c r="G185"/>
  <c r="D185"/>
  <c r="E185"/>
  <c r="G184"/>
  <c r="D184"/>
  <c r="E184" s="1"/>
  <c r="H184" s="1"/>
  <c r="G183"/>
  <c r="D183"/>
  <c r="E183" s="1"/>
  <c r="H183" s="1"/>
  <c r="G182"/>
  <c r="D182"/>
  <c r="E182" s="1"/>
  <c r="H182" s="1"/>
  <c r="G181"/>
  <c r="D181"/>
  <c r="E181"/>
  <c r="G180"/>
  <c r="D180"/>
  <c r="E180" s="1"/>
  <c r="H180" s="1"/>
  <c r="G179"/>
  <c r="D179"/>
  <c r="E179"/>
  <c r="G178"/>
  <c r="D178"/>
  <c r="E178" s="1"/>
  <c r="H178" s="1"/>
  <c r="G177"/>
  <c r="D177"/>
  <c r="E177"/>
  <c r="G176"/>
  <c r="D176"/>
  <c r="E176" s="1"/>
  <c r="H176" s="1"/>
  <c r="G175"/>
  <c r="D175"/>
  <c r="E175"/>
  <c r="B175"/>
  <c r="G174"/>
  <c r="D174"/>
  <c r="E174"/>
  <c r="B174"/>
  <c r="G173"/>
  <c r="D173"/>
  <c r="E173"/>
  <c r="H173" s="1"/>
  <c r="B173"/>
  <c r="G172"/>
  <c r="D172"/>
  <c r="E172" s="1"/>
  <c r="H172" s="1"/>
  <c r="B172"/>
  <c r="G171"/>
  <c r="D171"/>
  <c r="E171"/>
  <c r="B171"/>
  <c r="G170"/>
  <c r="D170"/>
  <c r="E170" s="1"/>
  <c r="H170" s="1"/>
  <c r="B170"/>
  <c r="G169"/>
  <c r="D169"/>
  <c r="E169"/>
  <c r="H169"/>
  <c r="B169"/>
  <c r="G168"/>
  <c r="D168"/>
  <c r="E168" s="1"/>
  <c r="H168" s="1"/>
  <c r="B168"/>
  <c r="G167"/>
  <c r="D167"/>
  <c r="E167"/>
  <c r="B167"/>
  <c r="G166"/>
  <c r="D166"/>
  <c r="E166"/>
  <c r="B166"/>
  <c r="G165"/>
  <c r="D165"/>
  <c r="E165"/>
  <c r="H165" s="1"/>
  <c r="B165"/>
  <c r="G164"/>
  <c r="D164"/>
  <c r="E164" s="1"/>
  <c r="H164" s="1"/>
  <c r="B164"/>
  <c r="G163"/>
  <c r="D163"/>
  <c r="E163" s="1"/>
  <c r="H163" s="1"/>
  <c r="B163"/>
  <c r="G162"/>
  <c r="D162"/>
  <c r="E162"/>
  <c r="B162"/>
  <c r="G161"/>
  <c r="D161"/>
  <c r="E161"/>
  <c r="H161" s="1"/>
  <c r="B161"/>
  <c r="G160"/>
  <c r="D160"/>
  <c r="E160" s="1"/>
  <c r="H160" s="1"/>
  <c r="B160"/>
  <c r="G159"/>
  <c r="D159"/>
  <c r="E159"/>
  <c r="B159"/>
  <c r="G158"/>
  <c r="D158"/>
  <c r="E158"/>
  <c r="B158"/>
  <c r="G157"/>
  <c r="D157"/>
  <c r="E157"/>
  <c r="H157" s="1"/>
  <c r="B157"/>
  <c r="G156"/>
  <c r="D156"/>
  <c r="E156"/>
  <c r="B156"/>
  <c r="G155"/>
  <c r="D155"/>
  <c r="E155" s="1"/>
  <c r="H155" s="1"/>
  <c r="B155"/>
  <c r="G154"/>
  <c r="D154"/>
  <c r="E154" s="1"/>
  <c r="H154" s="1"/>
  <c r="B154"/>
  <c r="G153"/>
  <c r="H153" s="1"/>
  <c r="D153"/>
  <c r="E153"/>
  <c r="B153"/>
  <c r="G152"/>
  <c r="D152"/>
  <c r="E152" s="1"/>
  <c r="H152" s="1"/>
  <c r="B152"/>
  <c r="G151"/>
  <c r="D151"/>
  <c r="E151"/>
  <c r="B151"/>
  <c r="G150"/>
  <c r="D150"/>
  <c r="E150"/>
  <c r="B150"/>
  <c r="G149"/>
  <c r="D149"/>
  <c r="E149"/>
  <c r="H149" s="1"/>
  <c r="B149"/>
  <c r="G148"/>
  <c r="D148"/>
  <c r="E148" s="1"/>
  <c r="H148" s="1"/>
  <c r="B148"/>
  <c r="G147"/>
  <c r="D147"/>
  <c r="E147"/>
  <c r="B147"/>
  <c r="G146"/>
  <c r="D146"/>
  <c r="E146" s="1"/>
  <c r="H146" s="1"/>
  <c r="B146"/>
  <c r="G145"/>
  <c r="H145" s="1"/>
  <c r="D145"/>
  <c r="E145"/>
  <c r="B145"/>
  <c r="G144"/>
  <c r="D144"/>
  <c r="E144"/>
  <c r="B144"/>
  <c r="G143"/>
  <c r="D143"/>
  <c r="E143"/>
  <c r="B143"/>
  <c r="G142"/>
  <c r="D142"/>
  <c r="E142"/>
  <c r="H142" s="1"/>
  <c r="B142"/>
  <c r="G141"/>
  <c r="D141"/>
  <c r="E141"/>
  <c r="H141" s="1"/>
  <c r="B141"/>
  <c r="G140"/>
  <c r="D140"/>
  <c r="E140" s="1"/>
  <c r="H140" s="1"/>
  <c r="B140"/>
  <c r="G139"/>
  <c r="D139"/>
  <c r="E139" s="1"/>
  <c r="H139" s="1"/>
  <c r="B139"/>
  <c r="G138"/>
  <c r="D138"/>
  <c r="E138" s="1"/>
  <c r="H138" s="1"/>
  <c r="B138"/>
  <c r="G137"/>
  <c r="D137"/>
  <c r="E137" s="1"/>
  <c r="H137" s="1"/>
  <c r="B137"/>
  <c r="G136"/>
  <c r="D136"/>
  <c r="E136" s="1"/>
  <c r="H136" s="1"/>
  <c r="B136"/>
  <c r="G135"/>
  <c r="D135"/>
  <c r="E135" s="1"/>
  <c r="H135" s="1"/>
  <c r="B135"/>
  <c r="G134"/>
  <c r="D134"/>
  <c r="E134" s="1"/>
  <c r="H134" s="1"/>
  <c r="B134"/>
  <c r="G133"/>
  <c r="D133"/>
  <c r="E133"/>
  <c r="H133" s="1"/>
  <c r="B133"/>
  <c r="G132"/>
  <c r="D132"/>
  <c r="E132"/>
  <c r="B132"/>
  <c r="G131"/>
  <c r="D131"/>
  <c r="E131" s="1"/>
  <c r="H131" s="1"/>
  <c r="B131"/>
  <c r="G130"/>
  <c r="D130"/>
  <c r="E130" s="1"/>
  <c r="H130" s="1"/>
  <c r="B130"/>
  <c r="G129"/>
  <c r="D129"/>
  <c r="E129" s="1"/>
  <c r="H129" s="1"/>
  <c r="B129"/>
  <c r="G128"/>
  <c r="D128"/>
  <c r="E128"/>
  <c r="B128"/>
  <c r="G127"/>
  <c r="D127"/>
  <c r="E127" s="1"/>
  <c r="H127" s="1"/>
  <c r="B127"/>
  <c r="G126"/>
  <c r="D126"/>
  <c r="E126" s="1"/>
  <c r="H126" s="1"/>
  <c r="B126"/>
  <c r="G125"/>
  <c r="D125"/>
  <c r="E125"/>
  <c r="H125" s="1"/>
  <c r="B125"/>
  <c r="G124"/>
  <c r="D124"/>
  <c r="E124" s="1"/>
  <c r="H124" s="1"/>
  <c r="B124"/>
  <c r="G123"/>
  <c r="D123"/>
  <c r="E123" s="1"/>
  <c r="H123" s="1"/>
  <c r="B123"/>
  <c r="G122"/>
  <c r="D122"/>
  <c r="E122" s="1"/>
  <c r="H122" s="1"/>
  <c r="B122"/>
  <c r="G121"/>
  <c r="D121"/>
  <c r="E121" s="1"/>
  <c r="H121" s="1"/>
  <c r="B121"/>
  <c r="G120"/>
  <c r="D120"/>
  <c r="E120" s="1"/>
  <c r="H120" s="1"/>
  <c r="B120"/>
  <c r="G119"/>
  <c r="D119"/>
  <c r="E119" s="1"/>
  <c r="H119" s="1"/>
  <c r="B119"/>
  <c r="G118"/>
  <c r="D118"/>
  <c r="E118" s="1"/>
  <c r="H118" s="1"/>
  <c r="B118"/>
  <c r="G117"/>
  <c r="D117"/>
  <c r="E117"/>
  <c r="H117" s="1"/>
  <c r="B117"/>
  <c r="G116"/>
  <c r="D116"/>
  <c r="E116" s="1"/>
  <c r="H116" s="1"/>
  <c r="B116"/>
  <c r="G115"/>
  <c r="D115"/>
  <c r="E115" s="1"/>
  <c r="H115" s="1"/>
  <c r="B115"/>
  <c r="G114"/>
  <c r="D114"/>
  <c r="E114" s="1"/>
  <c r="H114" s="1"/>
  <c r="B114"/>
  <c r="G113"/>
  <c r="D113"/>
  <c r="E113" s="1"/>
  <c r="H113" s="1"/>
  <c r="B113"/>
  <c r="G112"/>
  <c r="D112"/>
  <c r="E112" s="1"/>
  <c r="H112" s="1"/>
  <c r="B112"/>
  <c r="G111"/>
  <c r="D111"/>
  <c r="E111" s="1"/>
  <c r="H111" s="1"/>
  <c r="B111"/>
  <c r="G110"/>
  <c r="D110"/>
  <c r="E110" s="1"/>
  <c r="H110" s="1"/>
  <c r="B110"/>
  <c r="G109"/>
  <c r="D109"/>
  <c r="E109"/>
  <c r="H109" s="1"/>
  <c r="B109"/>
  <c r="G108"/>
  <c r="D108"/>
  <c r="E108" s="1"/>
  <c r="H108" s="1"/>
  <c r="B108"/>
  <c r="G107"/>
  <c r="D107"/>
  <c r="E107" s="1"/>
  <c r="H107" s="1"/>
  <c r="B107"/>
  <c r="G106"/>
  <c r="D106"/>
  <c r="E106" s="1"/>
  <c r="H106" s="1"/>
  <c r="B106"/>
  <c r="G105"/>
  <c r="D105"/>
  <c r="E105" s="1"/>
  <c r="H105" s="1"/>
  <c r="B105"/>
  <c r="G104"/>
  <c r="D104"/>
  <c r="E104" s="1"/>
  <c r="H104" s="1"/>
  <c r="B104"/>
  <c r="G103"/>
  <c r="D103"/>
  <c r="E103" s="1"/>
  <c r="H103" s="1"/>
  <c r="B103"/>
  <c r="G102"/>
  <c r="D102"/>
  <c r="E102" s="1"/>
  <c r="H102" s="1"/>
  <c r="B102"/>
  <c r="G101"/>
  <c r="D101"/>
  <c r="E101"/>
  <c r="H101" s="1"/>
  <c r="B101"/>
  <c r="G100"/>
  <c r="D100"/>
  <c r="E100" s="1"/>
  <c r="H100" s="1"/>
  <c r="B100"/>
  <c r="G99"/>
  <c r="D99"/>
  <c r="E99"/>
  <c r="H99" s="1"/>
  <c r="B99"/>
  <c r="G98"/>
  <c r="D98"/>
  <c r="E98" s="1"/>
  <c r="H98" s="1"/>
  <c r="B98"/>
  <c r="G97"/>
  <c r="D97"/>
  <c r="E97" s="1"/>
  <c r="H97" s="1"/>
  <c r="B97"/>
  <c r="G96"/>
  <c r="D96"/>
  <c r="E96" s="1"/>
  <c r="H96" s="1"/>
  <c r="B96"/>
  <c r="G95"/>
  <c r="D95"/>
  <c r="E95"/>
  <c r="H95" s="1"/>
  <c r="B95"/>
  <c r="G94"/>
  <c r="D94"/>
  <c r="E94" s="1"/>
  <c r="H94" s="1"/>
  <c r="B94"/>
  <c r="G93"/>
  <c r="D93"/>
  <c r="E93"/>
  <c r="H93" s="1"/>
  <c r="B93"/>
  <c r="G92"/>
  <c r="D92"/>
  <c r="E92" s="1"/>
  <c r="H92" s="1"/>
  <c r="B92"/>
  <c r="G91"/>
  <c r="D91"/>
  <c r="E91" s="1"/>
  <c r="H91" s="1"/>
  <c r="B91"/>
  <c r="G90"/>
  <c r="D90"/>
  <c r="E90" s="1"/>
  <c r="H90" s="1"/>
  <c r="B90"/>
  <c r="G89"/>
  <c r="D89"/>
  <c r="E89" s="1"/>
  <c r="H89" s="1"/>
  <c r="B89"/>
  <c r="G88"/>
  <c r="D88"/>
  <c r="E88" s="1"/>
  <c r="H88" s="1"/>
  <c r="B88"/>
  <c r="G87"/>
  <c r="D87"/>
  <c r="E87" s="1"/>
  <c r="H87" s="1"/>
  <c r="B87"/>
  <c r="G86"/>
  <c r="D86"/>
  <c r="E86" s="1"/>
  <c r="H86" s="1"/>
  <c r="B86"/>
  <c r="G85"/>
  <c r="D85"/>
  <c r="E85"/>
  <c r="H85" s="1"/>
  <c r="B85"/>
  <c r="G84"/>
  <c r="D84"/>
  <c r="E84"/>
  <c r="H84" s="1"/>
  <c r="B84"/>
  <c r="G83"/>
  <c r="D83"/>
  <c r="E83" s="1"/>
  <c r="H83" s="1"/>
  <c r="B83"/>
  <c r="G82"/>
  <c r="D82"/>
  <c r="E82" s="1"/>
  <c r="H82" s="1"/>
  <c r="B82"/>
  <c r="G81"/>
  <c r="D81"/>
  <c r="E81" s="1"/>
  <c r="H81" s="1"/>
  <c r="B81"/>
  <c r="G80"/>
  <c r="D80"/>
  <c r="E80"/>
  <c r="H80" s="1"/>
  <c r="B80"/>
  <c r="G79"/>
  <c r="D79"/>
  <c r="E79" s="1"/>
  <c r="H79" s="1"/>
  <c r="B79"/>
  <c r="G78"/>
  <c r="D78"/>
  <c r="E78" s="1"/>
  <c r="H78" s="1"/>
  <c r="B78"/>
  <c r="G77"/>
  <c r="D77"/>
  <c r="E77"/>
  <c r="H77" s="1"/>
  <c r="B77"/>
  <c r="G76"/>
  <c r="D76"/>
  <c r="E76" s="1"/>
  <c r="H76" s="1"/>
  <c r="B76"/>
  <c r="G75"/>
  <c r="D75"/>
  <c r="E75" s="1"/>
  <c r="H75" s="1"/>
  <c r="B75"/>
  <c r="G74"/>
  <c r="D74"/>
  <c r="E74" s="1"/>
  <c r="H74" s="1"/>
  <c r="B74"/>
  <c r="G73"/>
  <c r="D73"/>
  <c r="E73" s="1"/>
  <c r="H73" s="1"/>
  <c r="B73"/>
  <c r="G72"/>
  <c r="D72"/>
  <c r="E72" s="1"/>
  <c r="H72" s="1"/>
  <c r="B72"/>
  <c r="G71"/>
  <c r="D71"/>
  <c r="E71" s="1"/>
  <c r="H71" s="1"/>
  <c r="B71"/>
  <c r="G70"/>
  <c r="D70"/>
  <c r="E70" s="1"/>
  <c r="H70" s="1"/>
  <c r="B70"/>
  <c r="G69"/>
  <c r="D69"/>
  <c r="E69"/>
  <c r="H69" s="1"/>
  <c r="B69"/>
  <c r="G68"/>
  <c r="D68"/>
  <c r="E68" s="1"/>
  <c r="H68" s="1"/>
  <c r="B68"/>
  <c r="G67"/>
  <c r="D67"/>
  <c r="E67" s="1"/>
  <c r="H67" s="1"/>
  <c r="B67"/>
  <c r="G66"/>
  <c r="D66"/>
  <c r="E66" s="1"/>
  <c r="H66" s="1"/>
  <c r="B66"/>
  <c r="G65"/>
  <c r="D65"/>
  <c r="E65" s="1"/>
  <c r="H65" s="1"/>
  <c r="B65"/>
  <c r="G64"/>
  <c r="D64"/>
  <c r="E64" s="1"/>
  <c r="H64" s="1"/>
  <c r="B64"/>
  <c r="G63"/>
  <c r="D63"/>
  <c r="E63" s="1"/>
  <c r="H63" s="1"/>
  <c r="B63"/>
  <c r="G62"/>
  <c r="D62"/>
  <c r="E62" s="1"/>
  <c r="H62" s="1"/>
  <c r="B62"/>
  <c r="G61"/>
  <c r="D61"/>
  <c r="E61" s="1"/>
  <c r="H61" s="1"/>
  <c r="B61"/>
  <c r="G60"/>
  <c r="D60"/>
  <c r="E60" s="1"/>
  <c r="H60" s="1"/>
  <c r="B60"/>
  <c r="G59"/>
  <c r="D59"/>
  <c r="E59" s="1"/>
  <c r="H59" s="1"/>
  <c r="B59"/>
  <c r="G58"/>
  <c r="D58"/>
  <c r="E58" s="1"/>
  <c r="H58" s="1"/>
  <c r="B58"/>
  <c r="G57"/>
  <c r="D57"/>
  <c r="E57" s="1"/>
  <c r="H57" s="1"/>
  <c r="B57"/>
  <c r="G56"/>
  <c r="D56"/>
  <c r="E56" s="1"/>
  <c r="H56" s="1"/>
  <c r="B56"/>
  <c r="G55"/>
  <c r="D55"/>
  <c r="E55" s="1"/>
  <c r="H55" s="1"/>
  <c r="B55"/>
  <c r="G54"/>
  <c r="D54"/>
  <c r="E54" s="1"/>
  <c r="H54" s="1"/>
  <c r="B54"/>
  <c r="G53"/>
  <c r="D53"/>
  <c r="E53"/>
  <c r="H53" s="1"/>
  <c r="B53"/>
  <c r="G52"/>
  <c r="D52"/>
  <c r="E52" s="1"/>
  <c r="H52" s="1"/>
  <c r="B52"/>
  <c r="G51"/>
  <c r="D51"/>
  <c r="E51" s="1"/>
  <c r="H51" s="1"/>
  <c r="B51"/>
  <c r="G50"/>
  <c r="D50"/>
  <c r="E50" s="1"/>
  <c r="H50" s="1"/>
  <c r="B50"/>
  <c r="G49"/>
  <c r="D49"/>
  <c r="E49" s="1"/>
  <c r="H49" s="1"/>
  <c r="B49"/>
  <c r="G48"/>
  <c r="D48"/>
  <c r="E48" s="1"/>
  <c r="H48" s="1"/>
  <c r="B48"/>
  <c r="G47"/>
  <c r="D47"/>
  <c r="E47" s="1"/>
  <c r="H47" s="1"/>
  <c r="B47"/>
  <c r="G46"/>
  <c r="D46"/>
  <c r="E46" s="1"/>
  <c r="H46" s="1"/>
  <c r="B46"/>
  <c r="G45"/>
  <c r="D45"/>
  <c r="E45" s="1"/>
  <c r="H45" s="1"/>
  <c r="B45"/>
  <c r="G44"/>
  <c r="D44"/>
  <c r="E44"/>
  <c r="H44" s="1"/>
  <c r="B44"/>
  <c r="G43"/>
  <c r="D43"/>
  <c r="E43"/>
  <c r="H43" s="1"/>
  <c r="B43"/>
  <c r="G42"/>
  <c r="D42"/>
  <c r="E42" s="1"/>
  <c r="H42" s="1"/>
  <c r="B42"/>
  <c r="G41"/>
  <c r="D41"/>
  <c r="E41" s="1"/>
  <c r="H41" s="1"/>
  <c r="B41"/>
  <c r="G40"/>
  <c r="D40"/>
  <c r="E40" s="1"/>
  <c r="H40" s="1"/>
  <c r="B40"/>
  <c r="G39"/>
  <c r="D39"/>
  <c r="E39" s="1"/>
  <c r="H39" s="1"/>
  <c r="B39"/>
  <c r="G38"/>
  <c r="D38"/>
  <c r="E38" s="1"/>
  <c r="H38" s="1"/>
  <c r="B38"/>
  <c r="G37"/>
  <c r="D37"/>
  <c r="E37"/>
  <c r="H37" s="1"/>
  <c r="B37"/>
  <c r="G36"/>
  <c r="H36" s="1"/>
  <c r="D36"/>
  <c r="E36"/>
  <c r="B36"/>
  <c r="G35"/>
  <c r="D35"/>
  <c r="E35"/>
  <c r="H35" s="1"/>
  <c r="B35"/>
  <c r="G34"/>
  <c r="D34"/>
  <c r="E34"/>
  <c r="H34" s="1"/>
  <c r="B34"/>
  <c r="G33"/>
  <c r="D33"/>
  <c r="E33" s="1"/>
  <c r="H33" s="1"/>
  <c r="B33"/>
  <c r="G32"/>
  <c r="D32"/>
  <c r="E32" s="1"/>
  <c r="H32" s="1"/>
  <c r="B32"/>
  <c r="G31"/>
  <c r="D31"/>
  <c r="E31" s="1"/>
  <c r="H31" s="1"/>
  <c r="B31"/>
  <c r="G30"/>
  <c r="D30"/>
  <c r="E30" s="1"/>
  <c r="H30" s="1"/>
  <c r="B30"/>
  <c r="G29"/>
  <c r="D29"/>
  <c r="E29"/>
  <c r="H29" s="1"/>
  <c r="B29"/>
  <c r="G28"/>
  <c r="D28"/>
  <c r="E28"/>
  <c r="H28" s="1"/>
  <c r="B28"/>
  <c r="G27"/>
  <c r="D27"/>
  <c r="E27" s="1"/>
  <c r="H27" s="1"/>
  <c r="B27"/>
  <c r="G26"/>
  <c r="D26"/>
  <c r="E26" s="1"/>
  <c r="H26" s="1"/>
  <c r="B26"/>
  <c r="G25"/>
  <c r="D25"/>
  <c r="E25" s="1"/>
  <c r="H25" s="1"/>
  <c r="B25"/>
  <c r="G24"/>
  <c r="D24"/>
  <c r="E24" s="1"/>
  <c r="H24" s="1"/>
  <c r="B24"/>
  <c r="G23"/>
  <c r="D23"/>
  <c r="E23" s="1"/>
  <c r="H23" s="1"/>
  <c r="B23"/>
  <c r="G22"/>
  <c r="D22"/>
  <c r="E22" s="1"/>
  <c r="H22" s="1"/>
  <c r="B22"/>
  <c r="G21"/>
  <c r="H21" s="1"/>
  <c r="D21"/>
  <c r="E21"/>
  <c r="B21"/>
  <c r="G20"/>
  <c r="H20" s="1"/>
  <c r="D20"/>
  <c r="E20"/>
  <c r="B20"/>
  <c r="G19"/>
  <c r="D19"/>
  <c r="E19"/>
  <c r="H19" s="1"/>
  <c r="B19"/>
  <c r="G18"/>
  <c r="D18"/>
  <c r="E18"/>
  <c r="H18" s="1"/>
  <c r="B18"/>
  <c r="G17"/>
  <c r="D17"/>
  <c r="E17" s="1"/>
  <c r="H17" s="1"/>
  <c r="B17"/>
  <c r="G16"/>
  <c r="D16"/>
  <c r="E16" s="1"/>
  <c r="H16" s="1"/>
  <c r="B16"/>
  <c r="G15"/>
  <c r="D15"/>
  <c r="E15" s="1"/>
  <c r="H15" s="1"/>
  <c r="B15"/>
  <c r="G14"/>
  <c r="D14"/>
  <c r="E14" s="1"/>
  <c r="H14" s="1"/>
  <c r="B14"/>
  <c r="G13"/>
  <c r="D13"/>
  <c r="E13"/>
  <c r="H13" s="1"/>
  <c r="B13"/>
  <c r="G12"/>
  <c r="D12"/>
  <c r="E12" s="1"/>
  <c r="H12" s="1"/>
  <c r="B12"/>
  <c r="G11"/>
  <c r="D11"/>
  <c r="E11" s="1"/>
  <c r="H11" s="1"/>
  <c r="B11"/>
  <c r="G10"/>
  <c r="D10"/>
  <c r="E10"/>
  <c r="H10" s="1"/>
  <c r="B10"/>
  <c r="G9"/>
  <c r="D9"/>
  <c r="E9" s="1"/>
  <c r="H9" s="1"/>
  <c r="B9"/>
  <c r="G8"/>
  <c r="D8"/>
  <c r="E8" s="1"/>
  <c r="H8" s="1"/>
  <c r="B8"/>
  <c r="G7"/>
  <c r="D7"/>
  <c r="E7" s="1"/>
  <c r="H7" s="1"/>
  <c r="B7"/>
  <c r="B2"/>
  <c r="B1"/>
  <c r="H156"/>
  <c r="H177"/>
  <c r="H150"/>
  <c r="H181"/>
  <c r="H194"/>
  <c r="H143"/>
  <c r="H162"/>
  <c r="H185"/>
  <c r="H193"/>
  <c r="H128"/>
  <c r="H147"/>
  <c r="H171"/>
  <c r="H132"/>
  <c r="H144"/>
  <c r="H151"/>
  <c r="H158"/>
  <c r="H159"/>
  <c r="H174"/>
  <c r="H175"/>
  <c r="H191"/>
  <c r="H166"/>
  <c r="H167"/>
  <c r="H179"/>
  <c r="H187"/>
  <c r="D250" i="12"/>
  <c r="E250"/>
  <c r="D249"/>
  <c r="E249"/>
  <c r="D248"/>
  <c r="E248"/>
  <c r="D247"/>
  <c r="E247"/>
  <c r="D246"/>
  <c r="E246"/>
  <c r="D245"/>
  <c r="E245"/>
  <c r="D244"/>
  <c r="E244"/>
  <c r="D243"/>
  <c r="E243"/>
  <c r="D242"/>
  <c r="E242"/>
  <c r="D241"/>
  <c r="E241"/>
  <c r="D240"/>
  <c r="E240"/>
  <c r="D239"/>
  <c r="E239"/>
  <c r="D238"/>
  <c r="E238"/>
  <c r="D237"/>
  <c r="E237"/>
  <c r="D236"/>
  <c r="E236"/>
  <c r="D235"/>
  <c r="E235"/>
  <c r="D234"/>
  <c r="E234"/>
  <c r="D233"/>
  <c r="E233"/>
  <c r="D232"/>
  <c r="E232"/>
  <c r="D231"/>
  <c r="E231"/>
  <c r="D230"/>
  <c r="E230"/>
  <c r="D229"/>
  <c r="E229"/>
  <c r="D228"/>
  <c r="E228"/>
  <c r="D227"/>
  <c r="E227"/>
  <c r="D226"/>
  <c r="E226"/>
  <c r="D225"/>
  <c r="E225"/>
  <c r="D224"/>
  <c r="E224"/>
  <c r="D223"/>
  <c r="E223"/>
  <c r="D222"/>
  <c r="E222"/>
  <c r="D221"/>
  <c r="E221"/>
  <c r="D220"/>
  <c r="E220"/>
  <c r="D219"/>
  <c r="E219"/>
  <c r="D218"/>
  <c r="E218"/>
  <c r="D217"/>
  <c r="E217"/>
  <c r="D216"/>
  <c r="E216"/>
  <c r="D215"/>
  <c r="E215"/>
  <c r="D214"/>
  <c r="E214"/>
  <c r="D213"/>
  <c r="E213"/>
  <c r="D212"/>
  <c r="E212"/>
  <c r="D211"/>
  <c r="E211"/>
  <c r="D210"/>
  <c r="E210"/>
  <c r="D209"/>
  <c r="E209"/>
  <c r="D208"/>
  <c r="E208"/>
  <c r="D207"/>
  <c r="E207"/>
  <c r="D206"/>
  <c r="E206"/>
  <c r="D205"/>
  <c r="E205"/>
  <c r="D204"/>
  <c r="E204"/>
  <c r="D203"/>
  <c r="E203"/>
  <c r="D202"/>
  <c r="E202"/>
  <c r="D201"/>
  <c r="E201"/>
  <c r="D200"/>
  <c r="E200"/>
  <c r="D199"/>
  <c r="E199"/>
  <c r="D198"/>
  <c r="E198"/>
  <c r="D197"/>
  <c r="E197"/>
  <c r="D196"/>
  <c r="E196"/>
  <c r="D195"/>
  <c r="E195"/>
  <c r="D194"/>
  <c r="E194"/>
  <c r="D193"/>
  <c r="E193"/>
  <c r="D192"/>
  <c r="E192"/>
  <c r="D191"/>
  <c r="E191"/>
  <c r="D190"/>
  <c r="E190"/>
  <c r="D189"/>
  <c r="E189"/>
  <c r="D188"/>
  <c r="E188"/>
  <c r="D187"/>
  <c r="E187"/>
  <c r="D186"/>
  <c r="E186"/>
  <c r="D185"/>
  <c r="E185"/>
  <c r="D184"/>
  <c r="E184"/>
  <c r="D183"/>
  <c r="E183"/>
  <c r="D182"/>
  <c r="E182"/>
  <c r="D181"/>
  <c r="E181"/>
  <c r="D180"/>
  <c r="E180"/>
  <c r="D179"/>
  <c r="E179"/>
  <c r="D178"/>
  <c r="E178"/>
  <c r="D177"/>
  <c r="E177"/>
  <c r="D176"/>
  <c r="E176"/>
  <c r="D175"/>
  <c r="E175"/>
  <c r="D174"/>
  <c r="E174"/>
  <c r="D173"/>
  <c r="E173"/>
  <c r="D172"/>
  <c r="E172"/>
  <c r="D171"/>
  <c r="E171"/>
  <c r="D170"/>
  <c r="E170"/>
  <c r="D169"/>
  <c r="E169"/>
  <c r="D168"/>
  <c r="E168"/>
  <c r="D167"/>
  <c r="E167"/>
  <c r="D166"/>
  <c r="E166"/>
  <c r="D165"/>
  <c r="E165"/>
  <c r="D164"/>
  <c r="E164"/>
  <c r="D163"/>
  <c r="E163"/>
  <c r="D162"/>
  <c r="E162"/>
  <c r="D161"/>
  <c r="E161"/>
  <c r="D160"/>
  <c r="E160"/>
  <c r="D159"/>
  <c r="E159"/>
  <c r="D158"/>
  <c r="E158"/>
  <c r="D157"/>
  <c r="E157"/>
  <c r="D156"/>
  <c r="E156"/>
  <c r="D155"/>
  <c r="E155"/>
  <c r="D154"/>
  <c r="E154"/>
  <c r="D153"/>
  <c r="E153"/>
  <c r="D152"/>
  <c r="E152"/>
  <c r="D151"/>
  <c r="E151"/>
  <c r="D150"/>
  <c r="E150"/>
  <c r="D149"/>
  <c r="E149"/>
  <c r="D148"/>
  <c r="E148"/>
  <c r="D147"/>
  <c r="E147"/>
  <c r="D146"/>
  <c r="E146"/>
  <c r="D145"/>
  <c r="E145"/>
  <c r="D144"/>
  <c r="E144"/>
  <c r="D143"/>
  <c r="E143"/>
  <c r="D142"/>
  <c r="E142"/>
  <c r="D141"/>
  <c r="E141"/>
  <c r="D140"/>
  <c r="E140"/>
  <c r="D139"/>
  <c r="E139"/>
  <c r="D138"/>
  <c r="E138"/>
  <c r="D137"/>
  <c r="E137"/>
  <c r="D136"/>
  <c r="E136"/>
  <c r="D135"/>
  <c r="E135"/>
  <c r="D134"/>
  <c r="E134"/>
  <c r="D133"/>
  <c r="E133"/>
  <c r="D132"/>
  <c r="E132"/>
  <c r="D131"/>
  <c r="E131"/>
  <c r="D130"/>
  <c r="E130"/>
  <c r="D129"/>
  <c r="E129"/>
  <c r="D128"/>
  <c r="E128"/>
  <c r="D127"/>
  <c r="E127"/>
  <c r="D126"/>
  <c r="E126"/>
  <c r="D125"/>
  <c r="E125"/>
  <c r="D124"/>
  <c r="E124"/>
  <c r="D123"/>
  <c r="E123"/>
  <c r="D122"/>
  <c r="E122"/>
  <c r="D121"/>
  <c r="E121"/>
  <c r="D120"/>
  <c r="E120"/>
  <c r="D119"/>
  <c r="E119"/>
  <c r="D118"/>
  <c r="E118"/>
  <c r="D117"/>
  <c r="E117"/>
  <c r="D116"/>
  <c r="E116"/>
  <c r="D115"/>
  <c r="E115"/>
  <c r="D114"/>
  <c r="E114"/>
  <c r="D113"/>
  <c r="E113"/>
  <c r="D112"/>
  <c r="E112"/>
  <c r="D111"/>
  <c r="E111"/>
  <c r="D110"/>
  <c r="E110"/>
  <c r="D109"/>
  <c r="E109"/>
  <c r="D108"/>
  <c r="E108"/>
  <c r="D107"/>
  <c r="E107"/>
  <c r="D106"/>
  <c r="E106"/>
  <c r="D105"/>
  <c r="E105"/>
  <c r="D104"/>
  <c r="E104"/>
  <c r="D103"/>
  <c r="E103"/>
  <c r="D102"/>
  <c r="E102"/>
  <c r="D101"/>
  <c r="E101"/>
  <c r="D100"/>
  <c r="E100"/>
  <c r="D99"/>
  <c r="E99"/>
  <c r="D98"/>
  <c r="E98"/>
  <c r="D97"/>
  <c r="E97"/>
  <c r="D96"/>
  <c r="E96"/>
  <c r="D95"/>
  <c r="E95"/>
  <c r="D94"/>
  <c r="E94"/>
  <c r="D93"/>
  <c r="E93"/>
  <c r="D92"/>
  <c r="E92"/>
  <c r="D91"/>
  <c r="E91"/>
  <c r="D90"/>
  <c r="E90"/>
  <c r="D89"/>
  <c r="E89"/>
  <c r="D88"/>
  <c r="E88"/>
  <c r="D87"/>
  <c r="E87"/>
  <c r="D86"/>
  <c r="E86"/>
  <c r="D85"/>
  <c r="E85"/>
  <c r="D84"/>
  <c r="E84"/>
  <c r="D83"/>
  <c r="E83"/>
  <c r="D82"/>
  <c r="E82"/>
  <c r="D81"/>
  <c r="E81"/>
  <c r="D80"/>
  <c r="E80"/>
  <c r="D79"/>
  <c r="E79"/>
  <c r="D78"/>
  <c r="E78"/>
  <c r="D77"/>
  <c r="E77"/>
  <c r="D76"/>
  <c r="E76"/>
  <c r="D75"/>
  <c r="E75"/>
  <c r="D74"/>
  <c r="E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4"/>
  <c r="E64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1"/>
  <c r="E51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8"/>
  <c r="E38"/>
  <c r="D37"/>
  <c r="E37"/>
  <c r="D36"/>
  <c r="E36"/>
  <c r="D35"/>
  <c r="E35"/>
  <c r="D34"/>
  <c r="E34"/>
  <c r="D33"/>
  <c r="E33"/>
  <c r="D32"/>
  <c r="E32"/>
  <c r="D31"/>
  <c r="E31"/>
  <c r="D30"/>
  <c r="E30"/>
  <c r="D29"/>
  <c r="E29"/>
  <c r="D28"/>
  <c r="E28"/>
  <c r="D27"/>
  <c r="E27"/>
  <c r="D26"/>
  <c r="E26"/>
  <c r="D25"/>
  <c r="E25"/>
  <c r="D24"/>
  <c r="E24"/>
  <c r="D23"/>
  <c r="E23"/>
  <c r="D22"/>
  <c r="E22"/>
  <c r="D21"/>
  <c r="E21"/>
  <c r="D20"/>
  <c r="E20"/>
  <c r="D19"/>
  <c r="E19"/>
  <c r="D18"/>
  <c r="E18"/>
  <c r="D17"/>
  <c r="E17"/>
  <c r="D16"/>
  <c r="E16"/>
  <c r="D15"/>
  <c r="E15"/>
  <c r="D14"/>
  <c r="E14"/>
  <c r="D13"/>
  <c r="E13"/>
  <c r="D12"/>
  <c r="E12"/>
  <c r="D11"/>
  <c r="E11"/>
  <c r="D10"/>
  <c r="E10"/>
  <c r="D9"/>
  <c r="E9"/>
  <c r="D8"/>
  <c r="E8"/>
  <c r="D7"/>
  <c r="E7"/>
  <c r="I30" i="1"/>
  <c r="J30"/>
  <c r="K30"/>
  <c r="H30"/>
  <c r="B2" i="19"/>
  <c r="B2" i="18"/>
  <c r="B3" i="17"/>
  <c r="B2"/>
  <c r="B1"/>
  <c r="F115"/>
  <c r="G115" s="1"/>
  <c r="D115"/>
  <c r="E115" s="1"/>
  <c r="B115"/>
  <c r="F114"/>
  <c r="G114" s="1"/>
  <c r="D114"/>
  <c r="E114"/>
  <c r="B114"/>
  <c r="F113"/>
  <c r="G113"/>
  <c r="D113"/>
  <c r="E113"/>
  <c r="B113"/>
  <c r="F112"/>
  <c r="G112"/>
  <c r="D112"/>
  <c r="E112" s="1"/>
  <c r="B112"/>
  <c r="F111"/>
  <c r="G111" s="1"/>
  <c r="D111"/>
  <c r="E111" s="1"/>
  <c r="B111"/>
  <c r="F110"/>
  <c r="G110" s="1"/>
  <c r="D110"/>
  <c r="E110" s="1"/>
  <c r="B110"/>
  <c r="F109"/>
  <c r="G109" s="1"/>
  <c r="D109"/>
  <c r="E109" s="1"/>
  <c r="B109"/>
  <c r="F108"/>
  <c r="G108" s="1"/>
  <c r="D108"/>
  <c r="E108" s="1"/>
  <c r="B108"/>
  <c r="F107"/>
  <c r="G107" s="1"/>
  <c r="D107"/>
  <c r="E107"/>
  <c r="B107"/>
  <c r="F106"/>
  <c r="G106" s="1"/>
  <c r="D106"/>
  <c r="E106"/>
  <c r="B106"/>
  <c r="F105"/>
  <c r="G105"/>
  <c r="D105"/>
  <c r="E105" s="1"/>
  <c r="B105"/>
  <c r="F104"/>
  <c r="G104"/>
  <c r="D104"/>
  <c r="E104" s="1"/>
  <c r="B104"/>
  <c r="F103"/>
  <c r="G103"/>
  <c r="D103"/>
  <c r="E103" s="1"/>
  <c r="B103"/>
  <c r="F102"/>
  <c r="G102"/>
  <c r="D102"/>
  <c r="E102" s="1"/>
  <c r="B102"/>
  <c r="F101"/>
  <c r="G101"/>
  <c r="D101"/>
  <c r="E101" s="1"/>
  <c r="B101"/>
  <c r="F100"/>
  <c r="G100" s="1"/>
  <c r="D100"/>
  <c r="E100" s="1"/>
  <c r="B100"/>
  <c r="F99"/>
  <c r="G99" s="1"/>
  <c r="D99"/>
  <c r="E99"/>
  <c r="B99"/>
  <c r="F98"/>
  <c r="G98" s="1"/>
  <c r="D98"/>
  <c r="E98"/>
  <c r="B98"/>
  <c r="F97"/>
  <c r="G97"/>
  <c r="D97"/>
  <c r="E97"/>
  <c r="B97"/>
  <c r="F96"/>
  <c r="G96"/>
  <c r="D96"/>
  <c r="E96"/>
  <c r="B96"/>
  <c r="F95"/>
  <c r="G95" s="1"/>
  <c r="D95"/>
  <c r="E95"/>
  <c r="B95"/>
  <c r="F94"/>
  <c r="G94" s="1"/>
  <c r="D94"/>
  <c r="E94" s="1"/>
  <c r="B94"/>
  <c r="F93"/>
  <c r="G93" s="1"/>
  <c r="D93"/>
  <c r="E93" s="1"/>
  <c r="B93"/>
  <c r="F92"/>
  <c r="G92" s="1"/>
  <c r="D92"/>
  <c r="E92" s="1"/>
  <c r="B92"/>
  <c r="F91"/>
  <c r="G91" s="1"/>
  <c r="D91"/>
  <c r="E91"/>
  <c r="B91"/>
  <c r="F90"/>
  <c r="G90" s="1"/>
  <c r="D90"/>
  <c r="E90"/>
  <c r="B90"/>
  <c r="F89"/>
  <c r="G89"/>
  <c r="D89"/>
  <c r="E89" s="1"/>
  <c r="B89"/>
  <c r="F88"/>
  <c r="G88"/>
  <c r="D88"/>
  <c r="E88" s="1"/>
  <c r="B88"/>
  <c r="F87"/>
  <c r="G87"/>
  <c r="D87"/>
  <c r="E87" s="1"/>
  <c r="B87"/>
  <c r="F86"/>
  <c r="G86" s="1"/>
  <c r="D86"/>
  <c r="E86" s="1"/>
  <c r="B86"/>
  <c r="F85"/>
  <c r="G85"/>
  <c r="D85"/>
  <c r="E85" s="1"/>
  <c r="B85"/>
  <c r="F84"/>
  <c r="G84" s="1"/>
  <c r="D84"/>
  <c r="E84" s="1"/>
  <c r="B84"/>
  <c r="F83"/>
  <c r="G83" s="1"/>
  <c r="D83"/>
  <c r="E83"/>
  <c r="B83"/>
  <c r="F82"/>
  <c r="G82" s="1"/>
  <c r="D82"/>
  <c r="E82"/>
  <c r="B82"/>
  <c r="F81"/>
  <c r="G81" s="1"/>
  <c r="D81"/>
  <c r="E81"/>
  <c r="B81"/>
  <c r="F80"/>
  <c r="G80"/>
  <c r="D80"/>
  <c r="E80" s="1"/>
  <c r="B80"/>
  <c r="F79"/>
  <c r="G79" s="1"/>
  <c r="D79"/>
  <c r="E79"/>
  <c r="B79"/>
  <c r="F78"/>
  <c r="G78" s="1"/>
  <c r="D78"/>
  <c r="E78" s="1"/>
  <c r="B78"/>
  <c r="F77"/>
  <c r="G77" s="1"/>
  <c r="D77"/>
  <c r="E77" s="1"/>
  <c r="B77"/>
  <c r="F76"/>
  <c r="G76"/>
  <c r="D76"/>
  <c r="E76" s="1"/>
  <c r="B76"/>
  <c r="F75"/>
  <c r="G75" s="1"/>
  <c r="D75"/>
  <c r="E75" s="1"/>
  <c r="B75"/>
  <c r="F74"/>
  <c r="G74"/>
  <c r="D74"/>
  <c r="E74"/>
  <c r="B74"/>
  <c r="F73"/>
  <c r="G73" s="1"/>
  <c r="D73"/>
  <c r="E73" s="1"/>
  <c r="B73"/>
  <c r="F72"/>
  <c r="G72"/>
  <c r="D72"/>
  <c r="E72" s="1"/>
  <c r="B72"/>
  <c r="F71"/>
  <c r="G71"/>
  <c r="D71"/>
  <c r="E71" s="1"/>
  <c r="B71"/>
  <c r="F70"/>
  <c r="G70"/>
  <c r="D70"/>
  <c r="E70"/>
  <c r="B70"/>
  <c r="F69"/>
  <c r="G69" s="1"/>
  <c r="D69"/>
  <c r="E69" s="1"/>
  <c r="B69"/>
  <c r="F68"/>
  <c r="G68" s="1"/>
  <c r="D68"/>
  <c r="E68"/>
  <c r="B68"/>
  <c r="F67"/>
  <c r="G67" s="1"/>
  <c r="D67"/>
  <c r="E67" s="1"/>
  <c r="B67"/>
  <c r="F66"/>
  <c r="G66" s="1"/>
  <c r="D66"/>
  <c r="E66"/>
  <c r="B66"/>
  <c r="F65"/>
  <c r="G65" s="1"/>
  <c r="D65"/>
  <c r="E65"/>
  <c r="B65"/>
  <c r="F64"/>
  <c r="G64"/>
  <c r="D64"/>
  <c r="E64"/>
  <c r="B64"/>
  <c r="F63"/>
  <c r="G63" s="1"/>
  <c r="D63"/>
  <c r="E63" s="1"/>
  <c r="B63"/>
  <c r="F62"/>
  <c r="G62" s="1"/>
  <c r="D62"/>
  <c r="E62" s="1"/>
  <c r="B62"/>
  <c r="F61"/>
  <c r="G61" s="1"/>
  <c r="D61"/>
  <c r="E61" s="1"/>
  <c r="B61"/>
  <c r="F60"/>
  <c r="G60" s="1"/>
  <c r="D60"/>
  <c r="E60" s="1"/>
  <c r="B60"/>
  <c r="F59"/>
  <c r="G59" s="1"/>
  <c r="D59"/>
  <c r="E59" s="1"/>
  <c r="B59"/>
  <c r="F58"/>
  <c r="G58"/>
  <c r="D58"/>
  <c r="E58"/>
  <c r="B58"/>
  <c r="F57"/>
  <c r="G57"/>
  <c r="D57"/>
  <c r="E57" s="1"/>
  <c r="B57"/>
  <c r="F56"/>
  <c r="G56"/>
  <c r="D56"/>
  <c r="E56" s="1"/>
  <c r="B56"/>
  <c r="F55"/>
  <c r="G55"/>
  <c r="D55"/>
  <c r="E55" s="1"/>
  <c r="B55"/>
  <c r="F54"/>
  <c r="G54"/>
  <c r="D54"/>
  <c r="E54" s="1"/>
  <c r="B54"/>
  <c r="F53"/>
  <c r="G53" s="1"/>
  <c r="D53"/>
  <c r="E53" s="1"/>
  <c r="B53"/>
  <c r="F52"/>
  <c r="G52" s="1"/>
  <c r="D52"/>
  <c r="E52"/>
  <c r="B52"/>
  <c r="F51"/>
  <c r="G51" s="1"/>
  <c r="D51"/>
  <c r="E51"/>
  <c r="B51"/>
  <c r="F50"/>
  <c r="G50" s="1"/>
  <c r="D50"/>
  <c r="E50"/>
  <c r="B50"/>
  <c r="F49"/>
  <c r="G49" s="1"/>
  <c r="D49"/>
  <c r="E49"/>
  <c r="B49"/>
  <c r="F48"/>
  <c r="G48"/>
  <c r="D48"/>
  <c r="E48"/>
  <c r="B48"/>
  <c r="F47"/>
  <c r="G47"/>
  <c r="D47"/>
  <c r="E47" s="1"/>
  <c r="B47"/>
  <c r="F46"/>
  <c r="G46" s="1"/>
  <c r="D46"/>
  <c r="E46" s="1"/>
  <c r="B46"/>
  <c r="F45"/>
  <c r="G45" s="1"/>
  <c r="D45"/>
  <c r="E45" s="1"/>
  <c r="B45"/>
  <c r="F44"/>
  <c r="G44"/>
  <c r="D44"/>
  <c r="E44" s="1"/>
  <c r="B44"/>
  <c r="F43"/>
  <c r="G43" s="1"/>
  <c r="D43"/>
  <c r="E43" s="1"/>
  <c r="B43"/>
  <c r="F42"/>
  <c r="G42"/>
  <c r="D42"/>
  <c r="E42"/>
  <c r="B42"/>
  <c r="F41"/>
  <c r="G41"/>
  <c r="D41"/>
  <c r="E41"/>
  <c r="B41"/>
  <c r="F40"/>
  <c r="G40"/>
  <c r="D40"/>
  <c r="E40" s="1"/>
  <c r="B40"/>
  <c r="F39"/>
  <c r="G39"/>
  <c r="D39"/>
  <c r="E39" s="1"/>
  <c r="B39"/>
  <c r="F38"/>
  <c r="G38"/>
  <c r="D38"/>
  <c r="E38"/>
  <c r="B38"/>
  <c r="F37"/>
  <c r="G37"/>
  <c r="D37"/>
  <c r="E37" s="1"/>
  <c r="B37"/>
  <c r="F36"/>
  <c r="G36" s="1"/>
  <c r="D36"/>
  <c r="E36"/>
  <c r="B36"/>
  <c r="F35"/>
  <c r="G35" s="1"/>
  <c r="D35"/>
  <c r="E35"/>
  <c r="B35"/>
  <c r="F34"/>
  <c r="G34" s="1"/>
  <c r="D34"/>
  <c r="E34"/>
  <c r="B34"/>
  <c r="F33"/>
  <c r="G33" s="1"/>
  <c r="D33"/>
  <c r="E33"/>
  <c r="B33"/>
  <c r="F32"/>
  <c r="G32"/>
  <c r="D32"/>
  <c r="E32"/>
  <c r="B32"/>
  <c r="F31"/>
  <c r="G31"/>
  <c r="D31"/>
  <c r="E31"/>
  <c r="B31"/>
  <c r="F30"/>
  <c r="G30" s="1"/>
  <c r="D30"/>
  <c r="E30" s="1"/>
  <c r="B30"/>
  <c r="F29"/>
  <c r="G29" s="1"/>
  <c r="D29"/>
  <c r="E29" s="1"/>
  <c r="B29"/>
  <c r="F28"/>
  <c r="G28"/>
  <c r="D28"/>
  <c r="E28" s="1"/>
  <c r="B28"/>
  <c r="F27"/>
  <c r="G27" s="1"/>
  <c r="D27"/>
  <c r="E27" s="1"/>
  <c r="B27"/>
  <c r="F26"/>
  <c r="G26"/>
  <c r="D26"/>
  <c r="E26"/>
  <c r="B26"/>
  <c r="F25"/>
  <c r="G25"/>
  <c r="D25"/>
  <c r="E25"/>
  <c r="B25"/>
  <c r="F24"/>
  <c r="G24" s="1"/>
  <c r="D24"/>
  <c r="E24" s="1"/>
  <c r="B24"/>
  <c r="F23"/>
  <c r="G23"/>
  <c r="D23"/>
  <c r="E23" s="1"/>
  <c r="B23"/>
  <c r="F22"/>
  <c r="G22"/>
  <c r="D22"/>
  <c r="E22"/>
  <c r="B22"/>
  <c r="F21"/>
  <c r="G21"/>
  <c r="D21"/>
  <c r="E21" s="1"/>
  <c r="B21"/>
  <c r="F20"/>
  <c r="G20" s="1"/>
  <c r="D20"/>
  <c r="E20"/>
  <c r="B20"/>
  <c r="F19"/>
  <c r="G19" s="1"/>
  <c r="D19"/>
  <c r="E19"/>
  <c r="B19"/>
  <c r="F18"/>
  <c r="G18" s="1"/>
  <c r="D18"/>
  <c r="E18" s="1"/>
  <c r="B18"/>
  <c r="F17"/>
  <c r="G17" s="1"/>
  <c r="D17"/>
  <c r="E17"/>
  <c r="B17"/>
  <c r="F16"/>
  <c r="G16" s="1"/>
  <c r="D16"/>
  <c r="E16"/>
  <c r="B16"/>
  <c r="F15"/>
  <c r="G15" s="1"/>
  <c r="D15"/>
  <c r="E15"/>
  <c r="B15"/>
  <c r="F14"/>
  <c r="G14" s="1"/>
  <c r="D14"/>
  <c r="E14" s="1"/>
  <c r="B14"/>
  <c r="F13"/>
  <c r="G13" s="1"/>
  <c r="D13"/>
  <c r="E13" s="1"/>
  <c r="B13"/>
  <c r="F12"/>
  <c r="G12" s="1"/>
  <c r="D12"/>
  <c r="E12" s="1"/>
  <c r="B12"/>
  <c r="F11"/>
  <c r="G11" s="1"/>
  <c r="D11"/>
  <c r="E11" s="1"/>
  <c r="B11"/>
  <c r="F10"/>
  <c r="G10" s="1"/>
  <c r="D10"/>
  <c r="E10" s="1"/>
  <c r="B10"/>
  <c r="F9"/>
  <c r="G9" s="1"/>
  <c r="D9"/>
  <c r="E9" s="1"/>
  <c r="B9"/>
  <c r="F8"/>
  <c r="G8" s="1"/>
  <c r="D8"/>
  <c r="E8" s="1"/>
  <c r="B8"/>
  <c r="F7"/>
  <c r="G7"/>
  <c r="D7"/>
  <c r="E7" s="1"/>
  <c r="B7"/>
  <c r="D1312" i="16"/>
  <c r="E1312" s="1"/>
  <c r="D1311"/>
  <c r="E1311" s="1"/>
  <c r="D1310"/>
  <c r="E1310" s="1"/>
  <c r="D1309"/>
  <c r="E1309" s="1"/>
  <c r="D1308"/>
  <c r="E1308" s="1"/>
  <c r="D1307"/>
  <c r="E1307" s="1"/>
  <c r="D1306"/>
  <c r="E1306" s="1"/>
  <c r="D1305"/>
  <c r="E1305" s="1"/>
  <c r="D1304"/>
  <c r="E1304" s="1"/>
  <c r="D1303"/>
  <c r="E1303" s="1"/>
  <c r="D1302"/>
  <c r="E1302" s="1"/>
  <c r="D1301"/>
  <c r="E1301" s="1"/>
  <c r="D1300"/>
  <c r="E1300" s="1"/>
  <c r="D1299"/>
  <c r="E1299" s="1"/>
  <c r="D1298"/>
  <c r="E1298" s="1"/>
  <c r="D1297"/>
  <c r="E1297" s="1"/>
  <c r="D1296"/>
  <c r="E1296" s="1"/>
  <c r="D1295"/>
  <c r="E1295" s="1"/>
  <c r="D1294"/>
  <c r="E1294" s="1"/>
  <c r="D1293"/>
  <c r="E1293" s="1"/>
  <c r="D1292"/>
  <c r="E1292" s="1"/>
  <c r="D1291"/>
  <c r="E1291" s="1"/>
  <c r="D1290"/>
  <c r="E1290" s="1"/>
  <c r="D1289"/>
  <c r="E1289" s="1"/>
  <c r="D1288"/>
  <c r="E1288" s="1"/>
  <c r="D1287"/>
  <c r="E1287" s="1"/>
  <c r="D1286"/>
  <c r="E1286" s="1"/>
  <c r="D1285"/>
  <c r="E1285" s="1"/>
  <c r="D1284"/>
  <c r="E1284" s="1"/>
  <c r="D1283"/>
  <c r="E1283" s="1"/>
  <c r="D1282"/>
  <c r="E1282" s="1"/>
  <c r="D1281"/>
  <c r="E1281" s="1"/>
  <c r="D1280"/>
  <c r="E1280" s="1"/>
  <c r="D1279"/>
  <c r="E1279" s="1"/>
  <c r="D1278"/>
  <c r="E1278" s="1"/>
  <c r="D1277"/>
  <c r="E1277" s="1"/>
  <c r="D1276"/>
  <c r="E1276" s="1"/>
  <c r="D1275"/>
  <c r="E1275" s="1"/>
  <c r="D1274"/>
  <c r="E1274" s="1"/>
  <c r="D1273"/>
  <c r="E1273" s="1"/>
  <c r="D1272"/>
  <c r="E1272" s="1"/>
  <c r="D1271"/>
  <c r="E1271" s="1"/>
  <c r="D1270"/>
  <c r="E1270" s="1"/>
  <c r="D1269"/>
  <c r="E1269" s="1"/>
  <c r="D1268"/>
  <c r="E1268" s="1"/>
  <c r="D1267"/>
  <c r="E1267" s="1"/>
  <c r="D1266"/>
  <c r="E1266" s="1"/>
  <c r="D1265"/>
  <c r="E1265"/>
  <c r="D1264"/>
  <c r="E1264" s="1"/>
  <c r="D1263"/>
  <c r="E1263" s="1"/>
  <c r="D1262"/>
  <c r="E1262" s="1"/>
  <c r="D1261"/>
  <c r="E1261" s="1"/>
  <c r="D1260"/>
  <c r="E1260" s="1"/>
  <c r="D1259"/>
  <c r="E1259" s="1"/>
  <c r="D1258"/>
  <c r="E1258" s="1"/>
  <c r="D1257"/>
  <c r="E1257" s="1"/>
  <c r="D1256"/>
  <c r="E1256" s="1"/>
  <c r="D1255"/>
  <c r="E1255" s="1"/>
  <c r="D1254"/>
  <c r="E1254" s="1"/>
  <c r="D1253"/>
  <c r="E1253" s="1"/>
  <c r="D1252"/>
  <c r="E1252" s="1"/>
  <c r="D1251"/>
  <c r="E1251" s="1"/>
  <c r="D1250"/>
  <c r="E1250" s="1"/>
  <c r="D1249"/>
  <c r="E1249" s="1"/>
  <c r="D1248"/>
  <c r="E1248" s="1"/>
  <c r="D1247"/>
  <c r="E1247" s="1"/>
  <c r="D1246"/>
  <c r="E1246" s="1"/>
  <c r="D1245"/>
  <c r="E1245" s="1"/>
  <c r="D1244"/>
  <c r="E1244" s="1"/>
  <c r="D1243"/>
  <c r="E1243" s="1"/>
  <c r="D1242"/>
  <c r="E1242" s="1"/>
  <c r="D1241"/>
  <c r="E1241"/>
  <c r="D1240"/>
  <c r="E1240" s="1"/>
  <c r="D1239"/>
  <c r="E1239" s="1"/>
  <c r="D1238"/>
  <c r="E1238" s="1"/>
  <c r="D1237"/>
  <c r="E1237" s="1"/>
  <c r="D1236"/>
  <c r="E1236" s="1"/>
  <c r="D1235"/>
  <c r="E1235" s="1"/>
  <c r="D1234"/>
  <c r="E1234" s="1"/>
  <c r="D1233"/>
  <c r="E1233" s="1"/>
  <c r="D1232"/>
  <c r="E1232" s="1"/>
  <c r="D1231"/>
  <c r="E1231" s="1"/>
  <c r="D1230"/>
  <c r="E1230" s="1"/>
  <c r="D1229"/>
  <c r="E1229" s="1"/>
  <c r="D1228"/>
  <c r="E1228" s="1"/>
  <c r="D1227"/>
  <c r="E1227" s="1"/>
  <c r="D1226"/>
  <c r="E1226" s="1"/>
  <c r="D1225"/>
  <c r="E1225" s="1"/>
  <c r="D1224"/>
  <c r="E1224" s="1"/>
  <c r="D1223"/>
  <c r="E1223" s="1"/>
  <c r="D1222"/>
  <c r="E1222" s="1"/>
  <c r="D1221"/>
  <c r="E1221" s="1"/>
  <c r="D1220"/>
  <c r="E1220" s="1"/>
  <c r="D1219"/>
  <c r="E1219" s="1"/>
  <c r="D1218"/>
  <c r="E1218" s="1"/>
  <c r="D1217"/>
  <c r="E1217" s="1"/>
  <c r="D1216"/>
  <c r="E1216" s="1"/>
  <c r="D1215"/>
  <c r="E1215" s="1"/>
  <c r="D1214"/>
  <c r="E1214" s="1"/>
  <c r="D1213"/>
  <c r="E1213" s="1"/>
  <c r="D1212"/>
  <c r="E1212" s="1"/>
  <c r="D1211"/>
  <c r="E1211" s="1"/>
  <c r="D1210"/>
  <c r="E1210" s="1"/>
  <c r="D1209"/>
  <c r="E1209" s="1"/>
  <c r="D1208"/>
  <c r="E1208" s="1"/>
  <c r="D1207"/>
  <c r="E1207" s="1"/>
  <c r="D1206"/>
  <c r="E1206" s="1"/>
  <c r="D1205"/>
  <c r="E1205" s="1"/>
  <c r="D1204"/>
  <c r="E1204" s="1"/>
  <c r="D1203"/>
  <c r="E1203" s="1"/>
  <c r="D1202"/>
  <c r="E1202" s="1"/>
  <c r="D1201"/>
  <c r="E1201" s="1"/>
  <c r="D1200"/>
  <c r="E1200" s="1"/>
  <c r="D1199"/>
  <c r="E1199" s="1"/>
  <c r="D1198"/>
  <c r="E1198" s="1"/>
  <c r="D1197"/>
  <c r="E1197" s="1"/>
  <c r="D1196"/>
  <c r="E1196" s="1"/>
  <c r="D1195"/>
  <c r="E1195" s="1"/>
  <c r="D1194"/>
  <c r="E1194" s="1"/>
  <c r="D1193"/>
  <c r="E1193" s="1"/>
  <c r="D1192"/>
  <c r="E1192" s="1"/>
  <c r="D1191"/>
  <c r="E1191" s="1"/>
  <c r="D1190"/>
  <c r="E1190" s="1"/>
  <c r="D1189"/>
  <c r="E1189" s="1"/>
  <c r="D1188"/>
  <c r="E1188" s="1"/>
  <c r="D1187"/>
  <c r="E1187" s="1"/>
  <c r="D1186"/>
  <c r="E1186" s="1"/>
  <c r="D1185"/>
  <c r="E1185"/>
  <c r="D1184"/>
  <c r="E1184" s="1"/>
  <c r="D1183"/>
  <c r="E1183" s="1"/>
  <c r="D1182"/>
  <c r="E1182" s="1"/>
  <c r="D1181"/>
  <c r="E1181" s="1"/>
  <c r="D1180"/>
  <c r="E1180" s="1"/>
  <c r="D1179"/>
  <c r="E1179" s="1"/>
  <c r="D1178"/>
  <c r="E1178" s="1"/>
  <c r="D1177"/>
  <c r="E1177" s="1"/>
  <c r="D1176"/>
  <c r="E1176" s="1"/>
  <c r="D1175"/>
  <c r="E1175" s="1"/>
  <c r="D1174"/>
  <c r="E1174" s="1"/>
  <c r="D1173"/>
  <c r="E1173" s="1"/>
  <c r="D1172"/>
  <c r="E1172" s="1"/>
  <c r="D1171"/>
  <c r="E1171" s="1"/>
  <c r="D1170"/>
  <c r="E1170" s="1"/>
  <c r="D1169"/>
  <c r="E1169" s="1"/>
  <c r="D1168"/>
  <c r="E1168" s="1"/>
  <c r="D1167"/>
  <c r="E1167" s="1"/>
  <c r="D1166"/>
  <c r="E1166" s="1"/>
  <c r="D1165"/>
  <c r="E1165" s="1"/>
  <c r="D1164"/>
  <c r="E1164" s="1"/>
  <c r="D1163"/>
  <c r="E1163" s="1"/>
  <c r="D1162"/>
  <c r="E1162" s="1"/>
  <c r="D1161"/>
  <c r="E1161" s="1"/>
  <c r="D1160"/>
  <c r="E1160" s="1"/>
  <c r="D1159"/>
  <c r="E1159" s="1"/>
  <c r="D1158"/>
  <c r="E1158"/>
  <c r="D1157"/>
  <c r="E1157" s="1"/>
  <c r="D1156"/>
  <c r="E1156" s="1"/>
  <c r="D1155"/>
  <c r="E1155" s="1"/>
  <c r="D1154"/>
  <c r="E1154" s="1"/>
  <c r="D1153"/>
  <c r="E1153" s="1"/>
  <c r="D1152"/>
  <c r="E1152" s="1"/>
  <c r="D1151"/>
  <c r="E1151" s="1"/>
  <c r="D1150"/>
  <c r="E1150" s="1"/>
  <c r="D1149"/>
  <c r="E1149" s="1"/>
  <c r="D1148"/>
  <c r="E1148" s="1"/>
  <c r="D1147"/>
  <c r="E1147" s="1"/>
  <c r="D1146"/>
  <c r="E1146" s="1"/>
  <c r="D1145"/>
  <c r="E1145"/>
  <c r="D1144"/>
  <c r="E1144" s="1"/>
  <c r="D1143"/>
  <c r="E1143" s="1"/>
  <c r="D1142"/>
  <c r="E1142" s="1"/>
  <c r="D1141"/>
  <c r="E1141" s="1"/>
  <c r="D1140"/>
  <c r="E1140" s="1"/>
  <c r="D1139"/>
  <c r="E1139" s="1"/>
  <c r="D1138"/>
  <c r="E1138" s="1"/>
  <c r="D1137"/>
  <c r="E1137" s="1"/>
  <c r="D1136"/>
  <c r="E1136" s="1"/>
  <c r="D1135"/>
  <c r="E1135" s="1"/>
  <c r="D1134"/>
  <c r="E1134" s="1"/>
  <c r="D1133"/>
  <c r="E1133" s="1"/>
  <c r="D1132"/>
  <c r="E1132" s="1"/>
  <c r="D1131"/>
  <c r="E1131" s="1"/>
  <c r="D1130"/>
  <c r="E1130" s="1"/>
  <c r="D1129"/>
  <c r="E1129" s="1"/>
  <c r="D1128"/>
  <c r="E1128" s="1"/>
  <c r="D1127"/>
  <c r="E1127" s="1"/>
  <c r="D1126"/>
  <c r="E1126" s="1"/>
  <c r="D1125"/>
  <c r="E1125" s="1"/>
  <c r="D1124"/>
  <c r="E1124" s="1"/>
  <c r="D1123"/>
  <c r="E1123" s="1"/>
  <c r="D1122"/>
  <c r="E1122" s="1"/>
  <c r="D1121"/>
  <c r="E1121" s="1"/>
  <c r="D1120"/>
  <c r="E1120" s="1"/>
  <c r="D1119"/>
  <c r="E1119" s="1"/>
  <c r="D1118"/>
  <c r="E1118" s="1"/>
  <c r="D1117"/>
  <c r="E1117" s="1"/>
  <c r="D1116"/>
  <c r="E1116" s="1"/>
  <c r="D1115"/>
  <c r="E1115" s="1"/>
  <c r="D1114"/>
  <c r="E1114" s="1"/>
  <c r="D1113"/>
  <c r="E1113" s="1"/>
  <c r="D1112"/>
  <c r="E1112" s="1"/>
  <c r="D1111"/>
  <c r="E1111" s="1"/>
  <c r="D1110"/>
  <c r="E1110" s="1"/>
  <c r="D1109"/>
  <c r="E1109" s="1"/>
  <c r="D1108"/>
  <c r="E1108" s="1"/>
  <c r="D1107"/>
  <c r="E1107" s="1"/>
  <c r="D1106"/>
  <c r="E1106" s="1"/>
  <c r="D1105"/>
  <c r="E1105" s="1"/>
  <c r="D1104"/>
  <c r="E1104" s="1"/>
  <c r="D1103"/>
  <c r="E1103" s="1"/>
  <c r="D1102"/>
  <c r="E1102" s="1"/>
  <c r="D1101"/>
  <c r="E1101" s="1"/>
  <c r="D1100"/>
  <c r="E1100" s="1"/>
  <c r="D1099"/>
  <c r="E1099" s="1"/>
  <c r="D1098"/>
  <c r="E1098" s="1"/>
  <c r="D1097"/>
  <c r="E1097" s="1"/>
  <c r="D1096"/>
  <c r="E1096" s="1"/>
  <c r="D1095"/>
  <c r="E1095" s="1"/>
  <c r="D1094"/>
  <c r="E1094"/>
  <c r="D1093"/>
  <c r="E1093" s="1"/>
  <c r="D1092"/>
  <c r="E1092" s="1"/>
  <c r="D1091"/>
  <c r="E1091" s="1"/>
  <c r="D1090"/>
  <c r="E1090" s="1"/>
  <c r="D1089"/>
  <c r="E1089" s="1"/>
  <c r="D1088"/>
  <c r="E1088" s="1"/>
  <c r="D1087"/>
  <c r="E1087" s="1"/>
  <c r="D1086"/>
  <c r="E1086" s="1"/>
  <c r="D1085"/>
  <c r="E1085" s="1"/>
  <c r="D1084"/>
  <c r="E1084" s="1"/>
  <c r="D1083"/>
  <c r="E1083" s="1"/>
  <c r="D1082"/>
  <c r="E1082" s="1"/>
  <c r="D1081"/>
  <c r="E1081"/>
  <c r="D1080"/>
  <c r="E1080" s="1"/>
  <c r="D1079"/>
  <c r="E1079" s="1"/>
  <c r="D1078"/>
  <c r="E1078" s="1"/>
  <c r="D1077"/>
  <c r="E1077" s="1"/>
  <c r="D1076"/>
  <c r="E1076" s="1"/>
  <c r="D1075"/>
  <c r="E1075" s="1"/>
  <c r="D1074"/>
  <c r="E1074" s="1"/>
  <c r="D1073"/>
  <c r="E1073" s="1"/>
  <c r="D1072"/>
  <c r="E1072" s="1"/>
  <c r="D1071"/>
  <c r="E1071" s="1"/>
  <c r="D1070"/>
  <c r="E1070" s="1"/>
  <c r="D1069"/>
  <c r="E1069" s="1"/>
  <c r="D1068"/>
  <c r="E1068" s="1"/>
  <c r="D1067"/>
  <c r="E1067" s="1"/>
  <c r="D1066"/>
  <c r="E1066" s="1"/>
  <c r="D1065"/>
  <c r="E1065" s="1"/>
  <c r="D1064"/>
  <c r="E1064" s="1"/>
  <c r="D1063"/>
  <c r="E1063" s="1"/>
  <c r="D1062"/>
  <c r="E1062" s="1"/>
  <c r="D1061"/>
  <c r="E1061" s="1"/>
  <c r="D1060"/>
  <c r="E1060" s="1"/>
  <c r="D1059"/>
  <c r="E1059" s="1"/>
  <c r="D1058"/>
  <c r="E1058" s="1"/>
  <c r="D1057"/>
  <c r="E1057" s="1"/>
  <c r="D1056"/>
  <c r="E1056" s="1"/>
  <c r="D1055"/>
  <c r="E1055" s="1"/>
  <c r="D1054"/>
  <c r="E1054" s="1"/>
  <c r="D1053"/>
  <c r="E1053" s="1"/>
  <c r="D1052"/>
  <c r="E1052" s="1"/>
  <c r="D1051"/>
  <c r="E1051" s="1"/>
  <c r="D1050"/>
  <c r="E1050" s="1"/>
  <c r="D1049"/>
  <c r="E1049" s="1"/>
  <c r="D1048"/>
  <c r="E1048" s="1"/>
  <c r="D1047"/>
  <c r="E1047" s="1"/>
  <c r="D1046"/>
  <c r="E1046" s="1"/>
  <c r="D1045"/>
  <c r="E1045" s="1"/>
  <c r="D1044"/>
  <c r="E1044" s="1"/>
  <c r="D1043"/>
  <c r="E1043" s="1"/>
  <c r="D1042"/>
  <c r="E1042" s="1"/>
  <c r="D1041"/>
  <c r="E1041" s="1"/>
  <c r="D1040"/>
  <c r="E1040" s="1"/>
  <c r="D1039"/>
  <c r="E1039" s="1"/>
  <c r="D1038"/>
  <c r="E1038" s="1"/>
  <c r="D1037"/>
  <c r="E1037" s="1"/>
  <c r="D1036"/>
  <c r="E1036" s="1"/>
  <c r="D1035"/>
  <c r="E1035" s="1"/>
  <c r="D1034"/>
  <c r="E1034" s="1"/>
  <c r="D1033"/>
  <c r="E1033" s="1"/>
  <c r="D1032"/>
  <c r="E1032" s="1"/>
  <c r="D1031"/>
  <c r="E1031" s="1"/>
  <c r="D1030"/>
  <c r="E1030"/>
  <c r="D1029"/>
  <c r="E1029" s="1"/>
  <c r="D1028"/>
  <c r="E1028" s="1"/>
  <c r="D1027"/>
  <c r="E1027" s="1"/>
  <c r="D1026"/>
  <c r="E1026" s="1"/>
  <c r="D1025"/>
  <c r="E1025" s="1"/>
  <c r="D1024"/>
  <c r="E1024" s="1"/>
  <c r="D1023"/>
  <c r="E1023" s="1"/>
  <c r="D1022"/>
  <c r="E1022" s="1"/>
  <c r="D1021"/>
  <c r="E1021" s="1"/>
  <c r="D1020"/>
  <c r="E1020" s="1"/>
  <c r="D1019"/>
  <c r="E1019" s="1"/>
  <c r="D1018"/>
  <c r="E1018" s="1"/>
  <c r="D1017"/>
  <c r="E1017"/>
  <c r="D1016"/>
  <c r="E1016" s="1"/>
  <c r="D1015"/>
  <c r="E1015" s="1"/>
  <c r="D1014"/>
  <c r="E1014"/>
  <c r="D1013"/>
  <c r="E1013" s="1"/>
  <c r="D1012"/>
  <c r="E1012" s="1"/>
  <c r="D1011"/>
  <c r="E1011" s="1"/>
  <c r="D1010"/>
  <c r="E1010" s="1"/>
  <c r="D1009"/>
  <c r="E1009" s="1"/>
  <c r="D1008"/>
  <c r="E1008" s="1"/>
  <c r="D1007"/>
  <c r="E1007" s="1"/>
  <c r="D1006"/>
  <c r="E1006"/>
  <c r="D1005"/>
  <c r="E1005" s="1"/>
  <c r="D1004"/>
  <c r="E1004" s="1"/>
  <c r="D1003"/>
  <c r="E1003" s="1"/>
  <c r="D1002"/>
  <c r="E1002" s="1"/>
  <c r="D1001"/>
  <c r="E1001" s="1"/>
  <c r="D1000"/>
  <c r="E1000" s="1"/>
  <c r="D999"/>
  <c r="E999" s="1"/>
  <c r="D998"/>
  <c r="E998"/>
  <c r="D997"/>
  <c r="E997" s="1"/>
  <c r="D996"/>
  <c r="E996" s="1"/>
  <c r="D995"/>
  <c r="E995" s="1"/>
  <c r="D994"/>
  <c r="E994" s="1"/>
  <c r="D993"/>
  <c r="E993" s="1"/>
  <c r="D992"/>
  <c r="E992" s="1"/>
  <c r="D991"/>
  <c r="E991" s="1"/>
  <c r="D990"/>
  <c r="E990" s="1"/>
  <c r="D989"/>
  <c r="E989" s="1"/>
  <c r="D988"/>
  <c r="E988" s="1"/>
  <c r="D987"/>
  <c r="E987" s="1"/>
  <c r="D986"/>
  <c r="E986" s="1"/>
  <c r="D985"/>
  <c r="E985" s="1"/>
  <c r="D984"/>
  <c r="E984" s="1"/>
  <c r="D983"/>
  <c r="E983" s="1"/>
  <c r="D982"/>
  <c r="E982" s="1"/>
  <c r="D981"/>
  <c r="E981" s="1"/>
  <c r="D980"/>
  <c r="E980" s="1"/>
  <c r="D979"/>
  <c r="E979" s="1"/>
  <c r="D978"/>
  <c r="E978" s="1"/>
  <c r="D977"/>
  <c r="E977" s="1"/>
  <c r="D976"/>
  <c r="E976" s="1"/>
  <c r="D975"/>
  <c r="E975" s="1"/>
  <c r="D974"/>
  <c r="E974" s="1"/>
  <c r="D973"/>
  <c r="E973" s="1"/>
  <c r="D972"/>
  <c r="E972" s="1"/>
  <c r="D971"/>
  <c r="E971" s="1"/>
  <c r="D970"/>
  <c r="E970" s="1"/>
  <c r="D969"/>
  <c r="E969" s="1"/>
  <c r="D968"/>
  <c r="E968" s="1"/>
  <c r="D967"/>
  <c r="E967" s="1"/>
  <c r="D966"/>
  <c r="E966"/>
  <c r="D965"/>
  <c r="E965" s="1"/>
  <c r="D964"/>
  <c r="E964" s="1"/>
  <c r="D963"/>
  <c r="E963" s="1"/>
  <c r="D962"/>
  <c r="E962" s="1"/>
  <c r="D961"/>
  <c r="E961" s="1"/>
  <c r="D960"/>
  <c r="E960" s="1"/>
  <c r="D959"/>
  <c r="E959" s="1"/>
  <c r="D958"/>
  <c r="E958" s="1"/>
  <c r="D957"/>
  <c r="E957" s="1"/>
  <c r="D956"/>
  <c r="E956" s="1"/>
  <c r="D955"/>
  <c r="E955" s="1"/>
  <c r="D954"/>
  <c r="E954" s="1"/>
  <c r="D953"/>
  <c r="E953"/>
  <c r="D952"/>
  <c r="E952" s="1"/>
  <c r="D951"/>
  <c r="E951" s="1"/>
  <c r="D950"/>
  <c r="E950" s="1"/>
  <c r="D949"/>
  <c r="E949" s="1"/>
  <c r="D948"/>
  <c r="E948" s="1"/>
  <c r="D947"/>
  <c r="E947" s="1"/>
  <c r="D946"/>
  <c r="E946" s="1"/>
  <c r="D945"/>
  <c r="E945" s="1"/>
  <c r="D944"/>
  <c r="E944" s="1"/>
  <c r="D943"/>
  <c r="E943" s="1"/>
  <c r="D942"/>
  <c r="E942" s="1"/>
  <c r="D941"/>
  <c r="E941" s="1"/>
  <c r="D940"/>
  <c r="E940" s="1"/>
  <c r="D939"/>
  <c r="E939" s="1"/>
  <c r="D938"/>
  <c r="E938" s="1"/>
  <c r="D937"/>
  <c r="E937" s="1"/>
  <c r="D936"/>
  <c r="E936" s="1"/>
  <c r="D935"/>
  <c r="E935" s="1"/>
  <c r="D934"/>
  <c r="E934"/>
  <c r="D933"/>
  <c r="E933" s="1"/>
  <c r="D932"/>
  <c r="E932" s="1"/>
  <c r="D931"/>
  <c r="E931" s="1"/>
  <c r="D930"/>
  <c r="E930" s="1"/>
  <c r="D929"/>
  <c r="E929" s="1"/>
  <c r="D928"/>
  <c r="E928" s="1"/>
  <c r="D927"/>
  <c r="E927" s="1"/>
  <c r="D926"/>
  <c r="E926" s="1"/>
  <c r="D925"/>
  <c r="E925" s="1"/>
  <c r="D924"/>
  <c r="E924" s="1"/>
  <c r="D923"/>
  <c r="E923" s="1"/>
  <c r="D922"/>
  <c r="E922" s="1"/>
  <c r="D921"/>
  <c r="E921"/>
  <c r="D920"/>
  <c r="E920" s="1"/>
  <c r="D919"/>
  <c r="E919" s="1"/>
  <c r="D918"/>
  <c r="E918" s="1"/>
  <c r="D917"/>
  <c r="E917" s="1"/>
  <c r="D916"/>
  <c r="E916" s="1"/>
  <c r="D915"/>
  <c r="E915" s="1"/>
  <c r="D914"/>
  <c r="E914" s="1"/>
  <c r="D913"/>
  <c r="E913" s="1"/>
  <c r="D912"/>
  <c r="E912" s="1"/>
  <c r="D911"/>
  <c r="E911" s="1"/>
  <c r="D910"/>
  <c r="E910" s="1"/>
  <c r="D909"/>
  <c r="E909" s="1"/>
  <c r="D908"/>
  <c r="E908" s="1"/>
  <c r="D907"/>
  <c r="E907" s="1"/>
  <c r="D906"/>
  <c r="E906" s="1"/>
  <c r="D905"/>
  <c r="E905" s="1"/>
  <c r="D904"/>
  <c r="E904" s="1"/>
  <c r="D903"/>
  <c r="E903" s="1"/>
  <c r="D902"/>
  <c r="E902"/>
  <c r="D901"/>
  <c r="E901" s="1"/>
  <c r="D900"/>
  <c r="E900" s="1"/>
  <c r="D899"/>
  <c r="E899" s="1"/>
  <c r="D898"/>
  <c r="E898" s="1"/>
  <c r="D897"/>
  <c r="E897" s="1"/>
  <c r="D896"/>
  <c r="E896" s="1"/>
  <c r="D895"/>
  <c r="E895" s="1"/>
  <c r="D894"/>
  <c r="E894" s="1"/>
  <c r="D893"/>
  <c r="E893" s="1"/>
  <c r="D892"/>
  <c r="E892" s="1"/>
  <c r="D891"/>
  <c r="E891" s="1"/>
  <c r="D890"/>
  <c r="E890" s="1"/>
  <c r="D889"/>
  <c r="E889"/>
  <c r="D888"/>
  <c r="E888" s="1"/>
  <c r="D887"/>
  <c r="E887" s="1"/>
  <c r="D886"/>
  <c r="E886" s="1"/>
  <c r="D885"/>
  <c r="E885" s="1"/>
  <c r="D884"/>
  <c r="E884" s="1"/>
  <c r="D883"/>
  <c r="E883" s="1"/>
  <c r="D882"/>
  <c r="E882" s="1"/>
  <c r="D881"/>
  <c r="E881" s="1"/>
  <c r="D880"/>
  <c r="E880" s="1"/>
  <c r="D879"/>
  <c r="E879" s="1"/>
  <c r="D878"/>
  <c r="E878"/>
  <c r="D877"/>
  <c r="E877" s="1"/>
  <c r="D876"/>
  <c r="E876" s="1"/>
  <c r="D875"/>
  <c r="E875" s="1"/>
  <c r="D874"/>
  <c r="E874" s="1"/>
  <c r="D873"/>
  <c r="E873" s="1"/>
  <c r="D872"/>
  <c r="E872" s="1"/>
  <c r="D871"/>
  <c r="E871" s="1"/>
  <c r="D870"/>
  <c r="E870" s="1"/>
  <c r="D869"/>
  <c r="E869" s="1"/>
  <c r="D868"/>
  <c r="E868" s="1"/>
  <c r="D867"/>
  <c r="E867" s="1"/>
  <c r="D866"/>
  <c r="E866" s="1"/>
  <c r="D865"/>
  <c r="E865" s="1"/>
  <c r="D864"/>
  <c r="E864" s="1"/>
  <c r="D863"/>
  <c r="E863" s="1"/>
  <c r="D862"/>
  <c r="E862" s="1"/>
  <c r="D861"/>
  <c r="E861" s="1"/>
  <c r="D860"/>
  <c r="E860" s="1"/>
  <c r="D859"/>
  <c r="E859" s="1"/>
  <c r="D858"/>
  <c r="E858" s="1"/>
  <c r="D857"/>
  <c r="E857" s="1"/>
  <c r="D856"/>
  <c r="E856" s="1"/>
  <c r="D855"/>
  <c r="E855" s="1"/>
  <c r="D854"/>
  <c r="E854" s="1"/>
  <c r="D853"/>
  <c r="E853" s="1"/>
  <c r="D852"/>
  <c r="E852" s="1"/>
  <c r="D851"/>
  <c r="E851" s="1"/>
  <c r="D850"/>
  <c r="E850" s="1"/>
  <c r="D849"/>
  <c r="E849" s="1"/>
  <c r="D848"/>
  <c r="E848" s="1"/>
  <c r="D847"/>
  <c r="E847" s="1"/>
  <c r="D846"/>
  <c r="E846" s="1"/>
  <c r="D845"/>
  <c r="E845" s="1"/>
  <c r="D844"/>
  <c r="E844" s="1"/>
  <c r="D843"/>
  <c r="E843" s="1"/>
  <c r="D842"/>
  <c r="E842" s="1"/>
  <c r="D841"/>
  <c r="E841" s="1"/>
  <c r="D840"/>
  <c r="E840" s="1"/>
  <c r="D839"/>
  <c r="E839" s="1"/>
  <c r="D838"/>
  <c r="E838"/>
  <c r="D837"/>
  <c r="E837" s="1"/>
  <c r="D836"/>
  <c r="E836" s="1"/>
  <c r="D835"/>
  <c r="E835" s="1"/>
  <c r="D834"/>
  <c r="E834" s="1"/>
  <c r="D833"/>
  <c r="E833"/>
  <c r="D832"/>
  <c r="E832" s="1"/>
  <c r="D831"/>
  <c r="E831" s="1"/>
  <c r="D830"/>
  <c r="E830" s="1"/>
  <c r="D829"/>
  <c r="E829" s="1"/>
  <c r="D828"/>
  <c r="E828" s="1"/>
  <c r="D827"/>
  <c r="E827" s="1"/>
  <c r="D826"/>
  <c r="E826" s="1"/>
  <c r="D825"/>
  <c r="E825"/>
  <c r="D824"/>
  <c r="E824" s="1"/>
  <c r="D823"/>
  <c r="E823" s="1"/>
  <c r="D822"/>
  <c r="E822" s="1"/>
  <c r="D821"/>
  <c r="E821" s="1"/>
  <c r="D820"/>
  <c r="E820" s="1"/>
  <c r="D819"/>
  <c r="E819" s="1"/>
  <c r="D818"/>
  <c r="E818" s="1"/>
  <c r="D817"/>
  <c r="E817" s="1"/>
  <c r="D816"/>
  <c r="E816" s="1"/>
  <c r="D815"/>
  <c r="E815" s="1"/>
  <c r="D814"/>
  <c r="E814"/>
  <c r="D813"/>
  <c r="E813" s="1"/>
  <c r="D812"/>
  <c r="E812" s="1"/>
  <c r="D811"/>
  <c r="E811" s="1"/>
  <c r="D810"/>
  <c r="E810" s="1"/>
  <c r="D809"/>
  <c r="E809" s="1"/>
  <c r="D808"/>
  <c r="E808" s="1"/>
  <c r="D807"/>
  <c r="E807" s="1"/>
  <c r="D806"/>
  <c r="E806"/>
  <c r="D805"/>
  <c r="E805" s="1"/>
  <c r="D804"/>
  <c r="E804" s="1"/>
  <c r="D803"/>
  <c r="E803" s="1"/>
  <c r="D802"/>
  <c r="E802" s="1"/>
  <c r="D801"/>
  <c r="E801"/>
  <c r="D800"/>
  <c r="E800" s="1"/>
  <c r="D799"/>
  <c r="E799" s="1"/>
  <c r="D798"/>
  <c r="E798" s="1"/>
  <c r="D797"/>
  <c r="E797" s="1"/>
  <c r="D796"/>
  <c r="E796" s="1"/>
  <c r="D795"/>
  <c r="E795" s="1"/>
  <c r="D794"/>
  <c r="E794" s="1"/>
  <c r="D793"/>
  <c r="E793" s="1"/>
  <c r="D792"/>
  <c r="E792" s="1"/>
  <c r="D791"/>
  <c r="E791" s="1"/>
  <c r="D790"/>
  <c r="E790" s="1"/>
  <c r="D789"/>
  <c r="E789" s="1"/>
  <c r="D788"/>
  <c r="E788" s="1"/>
  <c r="D787"/>
  <c r="E787" s="1"/>
  <c r="D786"/>
  <c r="E786" s="1"/>
  <c r="D785"/>
  <c r="E785" s="1"/>
  <c r="D784"/>
  <c r="E784" s="1"/>
  <c r="D783"/>
  <c r="E783" s="1"/>
  <c r="D782"/>
  <c r="E782" s="1"/>
  <c r="D781"/>
  <c r="E781" s="1"/>
  <c r="D780"/>
  <c r="E780" s="1"/>
  <c r="D779"/>
  <c r="E779" s="1"/>
  <c r="D778"/>
  <c r="E778" s="1"/>
  <c r="D777"/>
  <c r="E777" s="1"/>
  <c r="D776"/>
  <c r="E776" s="1"/>
  <c r="D775"/>
  <c r="E775" s="1"/>
  <c r="D774"/>
  <c r="E774"/>
  <c r="D773"/>
  <c r="E773" s="1"/>
  <c r="D772"/>
  <c r="E772" s="1"/>
  <c r="D771"/>
  <c r="E771" s="1"/>
  <c r="D770"/>
  <c r="E770" s="1"/>
  <c r="D769"/>
  <c r="E769" s="1"/>
  <c r="D768"/>
  <c r="E768" s="1"/>
  <c r="D767"/>
  <c r="E767" s="1"/>
  <c r="D766"/>
  <c r="E766" s="1"/>
  <c r="D765"/>
  <c r="E765" s="1"/>
  <c r="D764"/>
  <c r="E764" s="1"/>
  <c r="D763"/>
  <c r="E763" s="1"/>
  <c r="D762"/>
  <c r="E762" s="1"/>
  <c r="D761"/>
  <c r="E761"/>
  <c r="D760"/>
  <c r="E760" s="1"/>
  <c r="D759"/>
  <c r="E759" s="1"/>
  <c r="D758"/>
  <c r="E758" s="1"/>
  <c r="D757"/>
  <c r="E757" s="1"/>
  <c r="D756"/>
  <c r="E756" s="1"/>
  <c r="D755"/>
  <c r="E755" s="1"/>
  <c r="D754"/>
  <c r="E754" s="1"/>
  <c r="D753"/>
  <c r="E753" s="1"/>
  <c r="D752"/>
  <c r="E752" s="1"/>
  <c r="D751"/>
  <c r="E751" s="1"/>
  <c r="D750"/>
  <c r="E750" s="1"/>
  <c r="D749"/>
  <c r="E749" s="1"/>
  <c r="D748"/>
  <c r="E748" s="1"/>
  <c r="D747"/>
  <c r="E747" s="1"/>
  <c r="D746"/>
  <c r="E746" s="1"/>
  <c r="D745"/>
  <c r="E745" s="1"/>
  <c r="D744"/>
  <c r="E744" s="1"/>
  <c r="D743"/>
  <c r="E743" s="1"/>
  <c r="D742"/>
  <c r="E742" s="1"/>
  <c r="D741"/>
  <c r="E741" s="1"/>
  <c r="D740"/>
  <c r="E740" s="1"/>
  <c r="D739"/>
  <c r="E739" s="1"/>
  <c r="D738"/>
  <c r="E738" s="1"/>
  <c r="D737"/>
  <c r="E737" s="1"/>
  <c r="D736"/>
  <c r="E736" s="1"/>
  <c r="D735"/>
  <c r="E735" s="1"/>
  <c r="D734"/>
  <c r="E734" s="1"/>
  <c r="D733"/>
  <c r="E733" s="1"/>
  <c r="D732"/>
  <c r="E732" s="1"/>
  <c r="D731"/>
  <c r="E731" s="1"/>
  <c r="D730"/>
  <c r="E730" s="1"/>
  <c r="D729"/>
  <c r="E729" s="1"/>
  <c r="D728"/>
  <c r="E728" s="1"/>
  <c r="D727"/>
  <c r="E727" s="1"/>
  <c r="D726"/>
  <c r="E726" s="1"/>
  <c r="D725"/>
  <c r="E725" s="1"/>
  <c r="D724"/>
  <c r="E724" s="1"/>
  <c r="D723"/>
  <c r="E723" s="1"/>
  <c r="D722"/>
  <c r="E722" s="1"/>
  <c r="D721"/>
  <c r="E721" s="1"/>
  <c r="D720"/>
  <c r="E720" s="1"/>
  <c r="D719"/>
  <c r="E719" s="1"/>
  <c r="D718"/>
  <c r="E718" s="1"/>
  <c r="D717"/>
  <c r="E717" s="1"/>
  <c r="D716"/>
  <c r="E716" s="1"/>
  <c r="D715"/>
  <c r="E715" s="1"/>
  <c r="D714"/>
  <c r="E714" s="1"/>
  <c r="D713"/>
  <c r="E713" s="1"/>
  <c r="D712"/>
  <c r="E712" s="1"/>
  <c r="D711"/>
  <c r="E711" s="1"/>
  <c r="D710"/>
  <c r="E710"/>
  <c r="D709"/>
  <c r="E709" s="1"/>
  <c r="D708"/>
  <c r="E708" s="1"/>
  <c r="D707"/>
  <c r="E707" s="1"/>
  <c r="D706"/>
  <c r="E706" s="1"/>
  <c r="D705"/>
  <c r="E705"/>
  <c r="D704"/>
  <c r="E704" s="1"/>
  <c r="D703"/>
  <c r="E703" s="1"/>
  <c r="D702"/>
  <c r="E702" s="1"/>
  <c r="D701"/>
  <c r="E701" s="1"/>
  <c r="D700"/>
  <c r="E700" s="1"/>
  <c r="D699"/>
  <c r="E699" s="1"/>
  <c r="D698"/>
  <c r="E698" s="1"/>
  <c r="D697"/>
  <c r="E697"/>
  <c r="D696"/>
  <c r="E696" s="1"/>
  <c r="D695"/>
  <c r="E695" s="1"/>
  <c r="D694"/>
  <c r="E694"/>
  <c r="D693"/>
  <c r="E693" s="1"/>
  <c r="D692"/>
  <c r="E692" s="1"/>
  <c r="D691"/>
  <c r="E691" s="1"/>
  <c r="D690"/>
  <c r="E690" s="1"/>
  <c r="D689"/>
  <c r="E689" s="1"/>
  <c r="D688"/>
  <c r="E688" s="1"/>
  <c r="D687"/>
  <c r="E687" s="1"/>
  <c r="D686"/>
  <c r="E686"/>
  <c r="D685"/>
  <c r="E685" s="1"/>
  <c r="D684"/>
  <c r="E684" s="1"/>
  <c r="D683"/>
  <c r="E683" s="1"/>
  <c r="D682"/>
  <c r="E682" s="1"/>
  <c r="D681"/>
  <c r="E681" s="1"/>
  <c r="D680"/>
  <c r="E680" s="1"/>
  <c r="D679"/>
  <c r="E679" s="1"/>
  <c r="D678"/>
  <c r="E678"/>
  <c r="D677"/>
  <c r="E677" s="1"/>
  <c r="D676"/>
  <c r="E676" s="1"/>
  <c r="D675"/>
  <c r="E675" s="1"/>
  <c r="D674"/>
  <c r="E674" s="1"/>
  <c r="D673"/>
  <c r="E673" s="1"/>
  <c r="D672"/>
  <c r="E672" s="1"/>
  <c r="D671"/>
  <c r="E671" s="1"/>
  <c r="D670"/>
  <c r="E670" s="1"/>
  <c r="D669"/>
  <c r="E669" s="1"/>
  <c r="D668"/>
  <c r="E668" s="1"/>
  <c r="D667"/>
  <c r="E667" s="1"/>
  <c r="D666"/>
  <c r="E666" s="1"/>
  <c r="D665"/>
  <c r="E665" s="1"/>
  <c r="D664"/>
  <c r="E664" s="1"/>
  <c r="D663"/>
  <c r="E663" s="1"/>
  <c r="D662"/>
  <c r="E662" s="1"/>
  <c r="D661"/>
  <c r="E661" s="1"/>
  <c r="D660"/>
  <c r="E660" s="1"/>
  <c r="D659"/>
  <c r="E659" s="1"/>
  <c r="D658"/>
  <c r="E658" s="1"/>
  <c r="D657"/>
  <c r="E657" s="1"/>
  <c r="D656"/>
  <c r="E656" s="1"/>
  <c r="D655"/>
  <c r="E655" s="1"/>
  <c r="D654"/>
  <c r="E654" s="1"/>
  <c r="D653"/>
  <c r="E653" s="1"/>
  <c r="D652"/>
  <c r="E652" s="1"/>
  <c r="D651"/>
  <c r="E651" s="1"/>
  <c r="D650"/>
  <c r="E650" s="1"/>
  <c r="D649"/>
  <c r="E649" s="1"/>
  <c r="D648"/>
  <c r="E648" s="1"/>
  <c r="D647"/>
  <c r="E647" s="1"/>
  <c r="D646"/>
  <c r="E646"/>
  <c r="D645"/>
  <c r="E645" s="1"/>
  <c r="D644"/>
  <c r="E644" s="1"/>
  <c r="D643"/>
  <c r="E643" s="1"/>
  <c r="D642"/>
  <c r="E642" s="1"/>
  <c r="D641"/>
  <c r="E641" s="1"/>
  <c r="D640"/>
  <c r="E640" s="1"/>
  <c r="D639"/>
  <c r="E639" s="1"/>
  <c r="D638"/>
  <c r="E638" s="1"/>
  <c r="D637"/>
  <c r="E637" s="1"/>
  <c r="D636"/>
  <c r="E636" s="1"/>
  <c r="D635"/>
  <c r="E635" s="1"/>
  <c r="D634"/>
  <c r="E634" s="1"/>
  <c r="D633"/>
  <c r="E633"/>
  <c r="D632"/>
  <c r="E632" s="1"/>
  <c r="D631"/>
  <c r="E631" s="1"/>
  <c r="D630"/>
  <c r="E630" s="1"/>
  <c r="D629"/>
  <c r="E629" s="1"/>
  <c r="D628"/>
  <c r="E628" s="1"/>
  <c r="D627"/>
  <c r="E627" s="1"/>
  <c r="D626"/>
  <c r="E626" s="1"/>
  <c r="D625"/>
  <c r="E625" s="1"/>
  <c r="D624"/>
  <c r="E624" s="1"/>
  <c r="D623"/>
  <c r="E623" s="1"/>
  <c r="D622"/>
  <c r="E622" s="1"/>
  <c r="D621"/>
  <c r="E621" s="1"/>
  <c r="D620"/>
  <c r="E620" s="1"/>
  <c r="D619"/>
  <c r="E619" s="1"/>
  <c r="D618"/>
  <c r="E618" s="1"/>
  <c r="D617"/>
  <c r="E617" s="1"/>
  <c r="D616"/>
  <c r="E616" s="1"/>
  <c r="D615"/>
  <c r="E615" s="1"/>
  <c r="D614"/>
  <c r="E614" s="1"/>
  <c r="D613"/>
  <c r="E613" s="1"/>
  <c r="D612"/>
  <c r="E612" s="1"/>
  <c r="D611"/>
  <c r="E611" s="1"/>
  <c r="D610"/>
  <c r="E610" s="1"/>
  <c r="D609"/>
  <c r="E609" s="1"/>
  <c r="D608"/>
  <c r="E608" s="1"/>
  <c r="D607"/>
  <c r="E607" s="1"/>
  <c r="D606"/>
  <c r="E606" s="1"/>
  <c r="D605"/>
  <c r="E605" s="1"/>
  <c r="D604"/>
  <c r="E604" s="1"/>
  <c r="D603"/>
  <c r="E603" s="1"/>
  <c r="D602"/>
  <c r="E602" s="1"/>
  <c r="D601"/>
  <c r="E601" s="1"/>
  <c r="D600"/>
  <c r="E600" s="1"/>
  <c r="D599"/>
  <c r="E599" s="1"/>
  <c r="D598"/>
  <c r="E598" s="1"/>
  <c r="D597"/>
  <c r="E597" s="1"/>
  <c r="D596"/>
  <c r="E596" s="1"/>
  <c r="D595"/>
  <c r="E595" s="1"/>
  <c r="D594"/>
  <c r="E594" s="1"/>
  <c r="D593"/>
  <c r="E593" s="1"/>
  <c r="D592"/>
  <c r="E592" s="1"/>
  <c r="D591"/>
  <c r="E591" s="1"/>
  <c r="D590"/>
  <c r="E590" s="1"/>
  <c r="D589"/>
  <c r="E589" s="1"/>
  <c r="D588"/>
  <c r="E588" s="1"/>
  <c r="D587"/>
  <c r="E587" s="1"/>
  <c r="D586"/>
  <c r="E586" s="1"/>
  <c r="D585"/>
  <c r="E585" s="1"/>
  <c r="D584"/>
  <c r="E584" s="1"/>
  <c r="D583"/>
  <c r="E583" s="1"/>
  <c r="D582"/>
  <c r="E582"/>
  <c r="D581"/>
  <c r="E581" s="1"/>
  <c r="D580"/>
  <c r="E580" s="1"/>
  <c r="D579"/>
  <c r="E579" s="1"/>
  <c r="D578"/>
  <c r="E578" s="1"/>
  <c r="D577"/>
  <c r="E577" s="1"/>
  <c r="D576"/>
  <c r="E576" s="1"/>
  <c r="D575"/>
  <c r="E575" s="1"/>
  <c r="D574"/>
  <c r="E574" s="1"/>
  <c r="D573"/>
  <c r="E573" s="1"/>
  <c r="D572"/>
  <c r="E572" s="1"/>
  <c r="D571"/>
  <c r="E571" s="1"/>
  <c r="D570"/>
  <c r="E570" s="1"/>
  <c r="D569"/>
  <c r="E569"/>
  <c r="D568"/>
  <c r="E568" s="1"/>
  <c r="D567"/>
  <c r="E567" s="1"/>
  <c r="D566"/>
  <c r="E566" s="1"/>
  <c r="D565"/>
  <c r="E565" s="1"/>
  <c r="D564"/>
  <c r="E564" s="1"/>
  <c r="D563"/>
  <c r="E563" s="1"/>
  <c r="D562"/>
  <c r="E562" s="1"/>
  <c r="D561"/>
  <c r="E561" s="1"/>
  <c r="D560"/>
  <c r="E560" s="1"/>
  <c r="D559"/>
  <c r="E559" s="1"/>
  <c r="D558"/>
  <c r="E558" s="1"/>
  <c r="D557"/>
  <c r="E557" s="1"/>
  <c r="D556"/>
  <c r="E556" s="1"/>
  <c r="D555"/>
  <c r="E555" s="1"/>
  <c r="D554"/>
  <c r="E554" s="1"/>
  <c r="D553"/>
  <c r="E553" s="1"/>
  <c r="D552"/>
  <c r="E552" s="1"/>
  <c r="D551"/>
  <c r="E551" s="1"/>
  <c r="D550"/>
  <c r="E550" s="1"/>
  <c r="D549"/>
  <c r="E549" s="1"/>
  <c r="D548"/>
  <c r="E548" s="1"/>
  <c r="D547"/>
  <c r="E547" s="1"/>
  <c r="D546"/>
  <c r="E546" s="1"/>
  <c r="D545"/>
  <c r="E545" s="1"/>
  <c r="D544"/>
  <c r="E544" s="1"/>
  <c r="D543"/>
  <c r="E543" s="1"/>
  <c r="D542"/>
  <c r="E542" s="1"/>
  <c r="D541"/>
  <c r="E541" s="1"/>
  <c r="D540"/>
  <c r="E540" s="1"/>
  <c r="D539"/>
  <c r="E539" s="1"/>
  <c r="D538"/>
  <c r="E538" s="1"/>
  <c r="D537"/>
  <c r="E537"/>
  <c r="D536"/>
  <c r="E536" s="1"/>
  <c r="D535"/>
  <c r="E535" s="1"/>
  <c r="D534"/>
  <c r="E534" s="1"/>
  <c r="D533"/>
  <c r="E533" s="1"/>
  <c r="D532"/>
  <c r="E532" s="1"/>
  <c r="D531"/>
  <c r="E531" s="1"/>
  <c r="D530"/>
  <c r="E530" s="1"/>
  <c r="D529"/>
  <c r="E529" s="1"/>
  <c r="D528"/>
  <c r="E528" s="1"/>
  <c r="D527"/>
  <c r="E527" s="1"/>
  <c r="D526"/>
  <c r="E526" s="1"/>
  <c r="D525"/>
  <c r="E525" s="1"/>
  <c r="D524"/>
  <c r="E524" s="1"/>
  <c r="D523"/>
  <c r="E523" s="1"/>
  <c r="D522"/>
  <c r="E522" s="1"/>
  <c r="D521"/>
  <c r="E521" s="1"/>
  <c r="D520"/>
  <c r="E520" s="1"/>
  <c r="D519"/>
  <c r="E519" s="1"/>
  <c r="D518"/>
  <c r="E518"/>
  <c r="D517"/>
  <c r="E517" s="1"/>
  <c r="D516"/>
  <c r="E516" s="1"/>
  <c r="D515"/>
  <c r="E515" s="1"/>
  <c r="D514"/>
  <c r="E514" s="1"/>
  <c r="D513"/>
  <c r="E513" s="1"/>
  <c r="D512"/>
  <c r="E512" s="1"/>
  <c r="D511"/>
  <c r="E511" s="1"/>
  <c r="D510"/>
  <c r="E510" s="1"/>
  <c r="D509"/>
  <c r="E509" s="1"/>
  <c r="D508"/>
  <c r="E508" s="1"/>
  <c r="D507"/>
  <c r="E507" s="1"/>
  <c r="D506"/>
  <c r="E506" s="1"/>
  <c r="D505"/>
  <c r="E505"/>
  <c r="D504"/>
  <c r="E504" s="1"/>
  <c r="D503"/>
  <c r="E503" s="1"/>
  <c r="D502"/>
  <c r="E502" s="1"/>
  <c r="D501"/>
  <c r="E501" s="1"/>
  <c r="D500"/>
  <c r="E500" s="1"/>
  <c r="D499"/>
  <c r="E499" s="1"/>
  <c r="D498"/>
  <c r="E498" s="1"/>
  <c r="D497"/>
  <c r="E497" s="1"/>
  <c r="D496"/>
  <c r="E496" s="1"/>
  <c r="D495"/>
  <c r="E495" s="1"/>
  <c r="D494"/>
  <c r="E494"/>
  <c r="D493"/>
  <c r="E493" s="1"/>
  <c r="D492"/>
  <c r="E492" s="1"/>
  <c r="D491"/>
  <c r="E491" s="1"/>
  <c r="D490"/>
  <c r="E490" s="1"/>
  <c r="D489"/>
  <c r="E489" s="1"/>
  <c r="D488"/>
  <c r="E488" s="1"/>
  <c r="D487"/>
  <c r="E487" s="1"/>
  <c r="D486"/>
  <c r="E486"/>
  <c r="D485"/>
  <c r="E485" s="1"/>
  <c r="D484"/>
  <c r="E484" s="1"/>
  <c r="D483"/>
  <c r="E483" s="1"/>
  <c r="D482"/>
  <c r="E482" s="1"/>
  <c r="D481"/>
  <c r="E481"/>
  <c r="D480"/>
  <c r="E480" s="1"/>
  <c r="D479"/>
  <c r="E479" s="1"/>
  <c r="D478"/>
  <c r="E478" s="1"/>
  <c r="D477"/>
  <c r="E477" s="1"/>
  <c r="D476"/>
  <c r="E476" s="1"/>
  <c r="D475"/>
  <c r="E475" s="1"/>
  <c r="D474"/>
  <c r="E474" s="1"/>
  <c r="D473"/>
  <c r="E473"/>
  <c r="D472"/>
  <c r="E472" s="1"/>
  <c r="D471"/>
  <c r="E471" s="1"/>
  <c r="D470"/>
  <c r="E470" s="1"/>
  <c r="D469"/>
  <c r="E469" s="1"/>
  <c r="D468"/>
  <c r="E468" s="1"/>
  <c r="D467"/>
  <c r="E467" s="1"/>
  <c r="D466"/>
  <c r="E466" s="1"/>
  <c r="D465"/>
  <c r="E465" s="1"/>
  <c r="D464"/>
  <c r="E464" s="1"/>
  <c r="D463"/>
  <c r="E463" s="1"/>
  <c r="D462"/>
  <c r="E462"/>
  <c r="D461"/>
  <c r="E461" s="1"/>
  <c r="D460"/>
  <c r="E460" s="1"/>
  <c r="D459"/>
  <c r="E459" s="1"/>
  <c r="D458"/>
  <c r="E458" s="1"/>
  <c r="D457"/>
  <c r="E457" s="1"/>
  <c r="D456"/>
  <c r="E456" s="1"/>
  <c r="D455"/>
  <c r="E455" s="1"/>
  <c r="D454"/>
  <c r="E454"/>
  <c r="D453"/>
  <c r="E453" s="1"/>
  <c r="D452"/>
  <c r="E452" s="1"/>
  <c r="D451"/>
  <c r="E451" s="1"/>
  <c r="D450"/>
  <c r="E450" s="1"/>
  <c r="D449"/>
  <c r="E449"/>
  <c r="D448"/>
  <c r="E448" s="1"/>
  <c r="D447"/>
  <c r="E447" s="1"/>
  <c r="D446"/>
  <c r="E446" s="1"/>
  <c r="D445"/>
  <c r="E445" s="1"/>
  <c r="D444"/>
  <c r="E444" s="1"/>
  <c r="D443"/>
  <c r="E443" s="1"/>
  <c r="D442"/>
  <c r="E442" s="1"/>
  <c r="D441"/>
  <c r="E441"/>
  <c r="D440"/>
  <c r="E440" s="1"/>
  <c r="D439"/>
  <c r="E439" s="1"/>
  <c r="D438"/>
  <c r="E438" s="1"/>
  <c r="D437"/>
  <c r="E437" s="1"/>
  <c r="D436"/>
  <c r="E436" s="1"/>
  <c r="D435"/>
  <c r="E435" s="1"/>
  <c r="D434"/>
  <c r="E434" s="1"/>
  <c r="D433"/>
  <c r="E433" s="1"/>
  <c r="D432"/>
  <c r="E432" s="1"/>
  <c r="D431"/>
  <c r="E431" s="1"/>
  <c r="D430"/>
  <c r="E430" s="1"/>
  <c r="D429"/>
  <c r="E429" s="1"/>
  <c r="D428"/>
  <c r="E428" s="1"/>
  <c r="D427"/>
  <c r="E427" s="1"/>
  <c r="D426"/>
  <c r="E426" s="1"/>
  <c r="D425"/>
  <c r="E425" s="1"/>
  <c r="D424"/>
  <c r="E424" s="1"/>
  <c r="D423"/>
  <c r="E423" s="1"/>
  <c r="D422"/>
  <c r="E422"/>
  <c r="D421"/>
  <c r="E421" s="1"/>
  <c r="D420"/>
  <c r="E420" s="1"/>
  <c r="D419"/>
  <c r="E419" s="1"/>
  <c r="D418"/>
  <c r="E418" s="1"/>
  <c r="D417"/>
  <c r="E417" s="1"/>
  <c r="D416"/>
  <c r="E416" s="1"/>
  <c r="D415"/>
  <c r="E415" s="1"/>
  <c r="D414"/>
  <c r="E414" s="1"/>
  <c r="D413"/>
  <c r="E413" s="1"/>
  <c r="D412"/>
  <c r="E412" s="1"/>
  <c r="D411"/>
  <c r="E411" s="1"/>
  <c r="D410"/>
  <c r="E410" s="1"/>
  <c r="D409"/>
  <c r="E409"/>
  <c r="D408"/>
  <c r="E408" s="1"/>
  <c r="D407"/>
  <c r="E407" s="1"/>
  <c r="D406"/>
  <c r="E406" s="1"/>
  <c r="D405"/>
  <c r="E405" s="1"/>
  <c r="D404"/>
  <c r="E404" s="1"/>
  <c r="D403"/>
  <c r="E403" s="1"/>
  <c r="D402"/>
  <c r="E402" s="1"/>
  <c r="D401"/>
  <c r="E401" s="1"/>
  <c r="D400"/>
  <c r="E400" s="1"/>
  <c r="D399"/>
  <c r="E399" s="1"/>
  <c r="D398"/>
  <c r="E398"/>
  <c r="D397"/>
  <c r="E397" s="1"/>
  <c r="D396"/>
  <c r="E396" s="1"/>
  <c r="D395"/>
  <c r="E395" s="1"/>
  <c r="D394"/>
  <c r="E394" s="1"/>
  <c r="D393"/>
  <c r="E393" s="1"/>
  <c r="D392"/>
  <c r="E392" s="1"/>
  <c r="D391"/>
  <c r="E391" s="1"/>
  <c r="D390"/>
  <c r="E390"/>
  <c r="D389"/>
  <c r="E389" s="1"/>
  <c r="D388"/>
  <c r="E388" s="1"/>
  <c r="D387"/>
  <c r="E387" s="1"/>
  <c r="D386"/>
  <c r="E386" s="1"/>
  <c r="D385"/>
  <c r="E385" s="1"/>
  <c r="D384"/>
  <c r="E384" s="1"/>
  <c r="D383"/>
  <c r="E383" s="1"/>
  <c r="D382"/>
  <c r="E382" s="1"/>
  <c r="D381"/>
  <c r="E381" s="1"/>
  <c r="D380"/>
  <c r="E380" s="1"/>
  <c r="D379"/>
  <c r="E379" s="1"/>
  <c r="D378"/>
  <c r="E378" s="1"/>
  <c r="D377"/>
  <c r="E377"/>
  <c r="D376"/>
  <c r="E376" s="1"/>
  <c r="D375"/>
  <c r="E375" s="1"/>
  <c r="D374"/>
  <c r="E374" s="1"/>
  <c r="D373"/>
  <c r="E373" s="1"/>
  <c r="D372"/>
  <c r="E372" s="1"/>
  <c r="D371"/>
  <c r="E371" s="1"/>
  <c r="D370"/>
  <c r="E370" s="1"/>
  <c r="D369"/>
  <c r="E369" s="1"/>
  <c r="D368"/>
  <c r="E368" s="1"/>
  <c r="D367"/>
  <c r="E367" s="1"/>
  <c r="D366"/>
  <c r="E366" s="1"/>
  <c r="D365"/>
  <c r="E365" s="1"/>
  <c r="D364"/>
  <c r="E364" s="1"/>
  <c r="D363"/>
  <c r="E363" s="1"/>
  <c r="D362"/>
  <c r="E362" s="1"/>
  <c r="D361"/>
  <c r="E361"/>
  <c r="D360"/>
  <c r="E360" s="1"/>
  <c r="D359"/>
  <c r="E359" s="1"/>
  <c r="D358"/>
  <c r="E358" s="1"/>
  <c r="D357"/>
  <c r="E357" s="1"/>
  <c r="D356"/>
  <c r="E356" s="1"/>
  <c r="D355"/>
  <c r="E355" s="1"/>
  <c r="D354"/>
  <c r="E354" s="1"/>
  <c r="D353"/>
  <c r="E353" s="1"/>
  <c r="D352"/>
  <c r="E352" s="1"/>
  <c r="D351"/>
  <c r="E351" s="1"/>
  <c r="D350"/>
  <c r="E350" s="1"/>
  <c r="D349"/>
  <c r="E349" s="1"/>
  <c r="D348"/>
  <c r="E348" s="1"/>
  <c r="D347"/>
  <c r="E347" s="1"/>
  <c r="D346"/>
  <c r="E346" s="1"/>
  <c r="D345"/>
  <c r="E345" s="1"/>
  <c r="D344"/>
  <c r="E344" s="1"/>
  <c r="D343"/>
  <c r="E343" s="1"/>
  <c r="D342"/>
  <c r="E342" s="1"/>
  <c r="D341"/>
  <c r="E341" s="1"/>
  <c r="D340"/>
  <c r="E340" s="1"/>
  <c r="D339"/>
  <c r="E339" s="1"/>
  <c r="D338"/>
  <c r="E338" s="1"/>
  <c r="D337"/>
  <c r="E337" s="1"/>
  <c r="D336"/>
  <c r="E336" s="1"/>
  <c r="D335"/>
  <c r="E335" s="1"/>
  <c r="D334"/>
  <c r="E334"/>
  <c r="D333"/>
  <c r="E333" s="1"/>
  <c r="D332"/>
  <c r="E332" s="1"/>
  <c r="D331"/>
  <c r="E331" s="1"/>
  <c r="D330"/>
  <c r="E330" s="1"/>
  <c r="D329"/>
  <c r="E329" s="1"/>
  <c r="D328"/>
  <c r="E328" s="1"/>
  <c r="D327"/>
  <c r="E327" s="1"/>
  <c r="D326"/>
  <c r="E326"/>
  <c r="D325"/>
  <c r="E325" s="1"/>
  <c r="D324"/>
  <c r="E324" s="1"/>
  <c r="D323"/>
  <c r="E323" s="1"/>
  <c r="D322"/>
  <c r="E322" s="1"/>
  <c r="D321"/>
  <c r="E321"/>
  <c r="D320"/>
  <c r="E320" s="1"/>
  <c r="D319"/>
  <c r="E319" s="1"/>
  <c r="D318"/>
  <c r="E318" s="1"/>
  <c r="D317"/>
  <c r="E317" s="1"/>
  <c r="D316"/>
  <c r="E316" s="1"/>
  <c r="D315"/>
  <c r="E315" s="1"/>
  <c r="D314"/>
  <c r="E314" s="1"/>
  <c r="D313"/>
  <c r="E313"/>
  <c r="D312"/>
  <c r="E312" s="1"/>
  <c r="D311"/>
  <c r="E311" s="1"/>
  <c r="D310"/>
  <c r="E310"/>
  <c r="D309"/>
  <c r="E309" s="1"/>
  <c r="D308"/>
  <c r="E308" s="1"/>
  <c r="D307"/>
  <c r="E307" s="1"/>
  <c r="D306"/>
  <c r="E306" s="1"/>
  <c r="D305"/>
  <c r="E305" s="1"/>
  <c r="D304"/>
  <c r="E304" s="1"/>
  <c r="D303"/>
  <c r="E303" s="1"/>
  <c r="D302"/>
  <c r="E302" s="1"/>
  <c r="D301"/>
  <c r="E301" s="1"/>
  <c r="D300"/>
  <c r="E300" s="1"/>
  <c r="D299"/>
  <c r="E299" s="1"/>
  <c r="D298"/>
  <c r="E298" s="1"/>
  <c r="D297"/>
  <c r="E297" s="1"/>
  <c r="D296"/>
  <c r="E296" s="1"/>
  <c r="D295"/>
  <c r="E295" s="1"/>
  <c r="D294"/>
  <c r="E294" s="1"/>
  <c r="D293"/>
  <c r="E293" s="1"/>
  <c r="D292"/>
  <c r="E292" s="1"/>
  <c r="D291"/>
  <c r="E291" s="1"/>
  <c r="D290"/>
  <c r="E290" s="1"/>
  <c r="D289"/>
  <c r="E289" s="1"/>
  <c r="D288"/>
  <c r="E288" s="1"/>
  <c r="D287"/>
  <c r="E287" s="1"/>
  <c r="D286"/>
  <c r="E286" s="1"/>
  <c r="D285"/>
  <c r="E285" s="1"/>
  <c r="D284"/>
  <c r="E284" s="1"/>
  <c r="D283"/>
  <c r="E283" s="1"/>
  <c r="D282"/>
  <c r="E282" s="1"/>
  <c r="D281"/>
  <c r="E281" s="1"/>
  <c r="D280"/>
  <c r="E280" s="1"/>
  <c r="D279"/>
  <c r="E279" s="1"/>
  <c r="D278"/>
  <c r="E278" s="1"/>
  <c r="D277"/>
  <c r="E277" s="1"/>
  <c r="D276"/>
  <c r="E276" s="1"/>
  <c r="D275"/>
  <c r="E275" s="1"/>
  <c r="D274"/>
  <c r="E274" s="1"/>
  <c r="D273"/>
  <c r="E273" s="1"/>
  <c r="D272"/>
  <c r="E272" s="1"/>
  <c r="D271"/>
  <c r="E271" s="1"/>
  <c r="D270"/>
  <c r="E270" s="1"/>
  <c r="D269"/>
  <c r="E269" s="1"/>
  <c r="D268"/>
  <c r="E268" s="1"/>
  <c r="D267"/>
  <c r="E267" s="1"/>
  <c r="D266"/>
  <c r="E266" s="1"/>
  <c r="D265"/>
  <c r="E265" s="1"/>
  <c r="D264"/>
  <c r="E264" s="1"/>
  <c r="D263"/>
  <c r="E263" s="1"/>
  <c r="D262"/>
  <c r="E262"/>
  <c r="D261"/>
  <c r="E261" s="1"/>
  <c r="D260"/>
  <c r="E260" s="1"/>
  <c r="D259"/>
  <c r="E259" s="1"/>
  <c r="D258"/>
  <c r="E258" s="1"/>
  <c r="D257"/>
  <c r="E257" s="1"/>
  <c r="D256"/>
  <c r="E256" s="1"/>
  <c r="D255"/>
  <c r="E255" s="1"/>
  <c r="D254"/>
  <c r="E254" s="1"/>
  <c r="D253"/>
  <c r="E253" s="1"/>
  <c r="D252"/>
  <c r="E252" s="1"/>
  <c r="D251"/>
  <c r="E251" s="1"/>
  <c r="D250"/>
  <c r="E250" s="1"/>
  <c r="D249"/>
  <c r="E249"/>
  <c r="D248"/>
  <c r="E248" s="1"/>
  <c r="D247"/>
  <c r="E247" s="1"/>
  <c r="D246"/>
  <c r="E246" s="1"/>
  <c r="D245"/>
  <c r="E245" s="1"/>
  <c r="D244"/>
  <c r="E244" s="1"/>
  <c r="D243"/>
  <c r="E243" s="1"/>
  <c r="D242"/>
  <c r="E242" s="1"/>
  <c r="D241"/>
  <c r="E241" s="1"/>
  <c r="D240"/>
  <c r="E240" s="1"/>
  <c r="D239"/>
  <c r="E239" s="1"/>
  <c r="D238"/>
  <c r="E238" s="1"/>
  <c r="D237"/>
  <c r="E237" s="1"/>
  <c r="D236"/>
  <c r="E236" s="1"/>
  <c r="D235"/>
  <c r="E235" s="1"/>
  <c r="D234"/>
  <c r="E234" s="1"/>
  <c r="D233"/>
  <c r="E233"/>
  <c r="D232"/>
  <c r="E232" s="1"/>
  <c r="D231"/>
  <c r="E231" s="1"/>
  <c r="D230"/>
  <c r="E230" s="1"/>
  <c r="D229"/>
  <c r="E229" s="1"/>
  <c r="D228"/>
  <c r="E228" s="1"/>
  <c r="D227"/>
  <c r="E227" s="1"/>
  <c r="D226"/>
  <c r="E226" s="1"/>
  <c r="D225"/>
  <c r="E225" s="1"/>
  <c r="D224"/>
  <c r="E224" s="1"/>
  <c r="D223"/>
  <c r="E223" s="1"/>
  <c r="D222"/>
  <c r="E222" s="1"/>
  <c r="D221"/>
  <c r="E221" s="1"/>
  <c r="D220"/>
  <c r="E220" s="1"/>
  <c r="D219"/>
  <c r="E219" s="1"/>
  <c r="D218"/>
  <c r="E218" s="1"/>
  <c r="D217"/>
  <c r="E217" s="1"/>
  <c r="D216"/>
  <c r="E216" s="1"/>
  <c r="D215"/>
  <c r="E215" s="1"/>
  <c r="D214"/>
  <c r="E214" s="1"/>
  <c r="D213"/>
  <c r="E213" s="1"/>
  <c r="D212"/>
  <c r="E212" s="1"/>
  <c r="D211"/>
  <c r="E211" s="1"/>
  <c r="D210"/>
  <c r="E210" s="1"/>
  <c r="D209"/>
  <c r="E209" s="1"/>
  <c r="D208"/>
  <c r="E208" s="1"/>
  <c r="D207"/>
  <c r="E207" s="1"/>
  <c r="D206"/>
  <c r="E206" s="1"/>
  <c r="D205"/>
  <c r="E205" s="1"/>
  <c r="D204"/>
  <c r="E204" s="1"/>
  <c r="D203"/>
  <c r="E203" s="1"/>
  <c r="D202"/>
  <c r="E202" s="1"/>
  <c r="D201"/>
  <c r="E201" s="1"/>
  <c r="D200"/>
  <c r="E200" s="1"/>
  <c r="D199"/>
  <c r="E199" s="1"/>
  <c r="D198"/>
  <c r="E198"/>
  <c r="D197"/>
  <c r="E197" s="1"/>
  <c r="D196"/>
  <c r="E196" s="1"/>
  <c r="D195"/>
  <c r="E195" s="1"/>
  <c r="D194"/>
  <c r="E194" s="1"/>
  <c r="D193"/>
  <c r="E193" s="1"/>
  <c r="D192"/>
  <c r="E192" s="1"/>
  <c r="D191"/>
  <c r="E191" s="1"/>
  <c r="D190"/>
  <c r="E190" s="1"/>
  <c r="D189"/>
  <c r="E189" s="1"/>
  <c r="D188"/>
  <c r="E188" s="1"/>
  <c r="D187"/>
  <c r="E187" s="1"/>
  <c r="D186"/>
  <c r="E186" s="1"/>
  <c r="D185"/>
  <c r="E185"/>
  <c r="D184"/>
  <c r="E184" s="1"/>
  <c r="D183"/>
  <c r="E183" s="1"/>
  <c r="D182"/>
  <c r="E182" s="1"/>
  <c r="D181"/>
  <c r="E181" s="1"/>
  <c r="D180"/>
  <c r="E180" s="1"/>
  <c r="D179"/>
  <c r="E179" s="1"/>
  <c r="D178"/>
  <c r="E178" s="1"/>
  <c r="D177"/>
  <c r="E177" s="1"/>
  <c r="D176"/>
  <c r="E176" s="1"/>
  <c r="D175"/>
  <c r="E175" s="1"/>
  <c r="D174"/>
  <c r="E174" s="1"/>
  <c r="D173"/>
  <c r="E173" s="1"/>
  <c r="D172"/>
  <c r="E172" s="1"/>
  <c r="D171"/>
  <c r="E171" s="1"/>
  <c r="D170"/>
  <c r="E170" s="1"/>
  <c r="D169"/>
  <c r="E169" s="1"/>
  <c r="D168"/>
  <c r="E168" s="1"/>
  <c r="D167"/>
  <c r="E167" s="1"/>
  <c r="D166"/>
  <c r="E166"/>
  <c r="D165"/>
  <c r="E165" s="1"/>
  <c r="D164"/>
  <c r="E164" s="1"/>
  <c r="D163"/>
  <c r="E163" s="1"/>
  <c r="D162"/>
  <c r="E162" s="1"/>
  <c r="D161"/>
  <c r="E161"/>
  <c r="D160"/>
  <c r="E160" s="1"/>
  <c r="D159"/>
  <c r="E159" s="1"/>
  <c r="D158"/>
  <c r="E158" s="1"/>
  <c r="D157"/>
  <c r="E157" s="1"/>
  <c r="D156"/>
  <c r="E156" s="1"/>
  <c r="D155"/>
  <c r="E155" s="1"/>
  <c r="D154"/>
  <c r="E154" s="1"/>
  <c r="D153"/>
  <c r="E153"/>
  <c r="D152"/>
  <c r="E152" s="1"/>
  <c r="D151"/>
  <c r="E151" s="1"/>
  <c r="D150"/>
  <c r="E150" s="1"/>
  <c r="D149"/>
  <c r="E149" s="1"/>
  <c r="D148"/>
  <c r="E148" s="1"/>
  <c r="D147"/>
  <c r="E147" s="1"/>
  <c r="D146"/>
  <c r="E146" s="1"/>
  <c r="D145"/>
  <c r="E145" s="1"/>
  <c r="D144"/>
  <c r="E144" s="1"/>
  <c r="D143"/>
  <c r="E143" s="1"/>
  <c r="D142"/>
  <c r="E142" s="1"/>
  <c r="D141"/>
  <c r="E141" s="1"/>
  <c r="D140"/>
  <c r="E140" s="1"/>
  <c r="D139"/>
  <c r="E139" s="1"/>
  <c r="D138"/>
  <c r="E138" s="1"/>
  <c r="D137"/>
  <c r="E137" s="1"/>
  <c r="D136"/>
  <c r="E136" s="1"/>
  <c r="D135"/>
  <c r="E135" s="1"/>
  <c r="D134"/>
  <c r="E134"/>
  <c r="D133"/>
  <c r="E133" s="1"/>
  <c r="D132"/>
  <c r="E132" s="1"/>
  <c r="D131"/>
  <c r="E131" s="1"/>
  <c r="D130"/>
  <c r="E130" s="1"/>
  <c r="D129"/>
  <c r="E129" s="1"/>
  <c r="D128"/>
  <c r="E128" s="1"/>
  <c r="D127"/>
  <c r="E127" s="1"/>
  <c r="D126"/>
  <c r="E126" s="1"/>
  <c r="D125"/>
  <c r="E125" s="1"/>
  <c r="D124"/>
  <c r="E124" s="1"/>
  <c r="D123"/>
  <c r="E123" s="1"/>
  <c r="D122"/>
  <c r="E122" s="1"/>
  <c r="D121"/>
  <c r="E121"/>
  <c r="D120"/>
  <c r="E120" s="1"/>
  <c r="D119"/>
  <c r="E119" s="1"/>
  <c r="D118"/>
  <c r="E118"/>
  <c r="D117"/>
  <c r="E117" s="1"/>
  <c r="D116"/>
  <c r="E116" s="1"/>
  <c r="D115"/>
  <c r="E115" s="1"/>
  <c r="D114"/>
  <c r="E114" s="1"/>
  <c r="D113"/>
  <c r="E113" s="1"/>
  <c r="D112"/>
  <c r="E112" s="1"/>
  <c r="D111"/>
  <c r="E111" s="1"/>
  <c r="D110"/>
  <c r="E110" s="1"/>
  <c r="D109"/>
  <c r="E109" s="1"/>
  <c r="D108"/>
  <c r="E108" s="1"/>
  <c r="D107"/>
  <c r="E107" s="1"/>
  <c r="D106"/>
  <c r="E106" s="1"/>
  <c r="D105"/>
  <c r="E105"/>
  <c r="D104"/>
  <c r="E104" s="1"/>
  <c r="D103"/>
  <c r="E103" s="1"/>
  <c r="D102"/>
  <c r="E102"/>
  <c r="D101"/>
  <c r="E101" s="1"/>
  <c r="D100"/>
  <c r="E100" s="1"/>
  <c r="D99"/>
  <c r="E99" s="1"/>
  <c r="D98"/>
  <c r="E98" s="1"/>
  <c r="D97"/>
  <c r="E97" s="1"/>
  <c r="D96"/>
  <c r="E96" s="1"/>
  <c r="D95"/>
  <c r="E95" s="1"/>
  <c r="D94"/>
  <c r="E94" s="1"/>
  <c r="D93"/>
  <c r="E93" s="1"/>
  <c r="D92"/>
  <c r="E92" s="1"/>
  <c r="D91"/>
  <c r="E91" s="1"/>
  <c r="D90"/>
  <c r="E90" s="1"/>
  <c r="D89"/>
  <c r="E89" s="1"/>
  <c r="D88"/>
  <c r="E88" s="1"/>
  <c r="D87"/>
  <c r="E87" s="1"/>
  <c r="D86"/>
  <c r="E86"/>
  <c r="D85"/>
  <c r="E85" s="1"/>
  <c r="D84"/>
  <c r="E84" s="1"/>
  <c r="D83"/>
  <c r="E83" s="1"/>
  <c r="D82"/>
  <c r="E82" s="1"/>
  <c r="D81"/>
  <c r="E81" s="1"/>
  <c r="D80"/>
  <c r="E80" s="1"/>
  <c r="D79"/>
  <c r="E79" s="1"/>
  <c r="D78"/>
  <c r="E78" s="1"/>
  <c r="D77"/>
  <c r="E77" s="1"/>
  <c r="D76"/>
  <c r="E76" s="1"/>
  <c r="D75"/>
  <c r="E75" s="1"/>
  <c r="D74"/>
  <c r="E74" s="1"/>
  <c r="D73"/>
  <c r="E73" s="1"/>
  <c r="D72"/>
  <c r="E72" s="1"/>
  <c r="D71"/>
  <c r="E71" s="1"/>
  <c r="D70"/>
  <c r="E70"/>
  <c r="D69"/>
  <c r="E69" s="1"/>
  <c r="D68"/>
  <c r="E68" s="1"/>
  <c r="D67"/>
  <c r="E67" s="1"/>
  <c r="D66"/>
  <c r="E66" s="1"/>
  <c r="D65"/>
  <c r="E65" s="1"/>
  <c r="D64"/>
  <c r="E64" s="1"/>
  <c r="D63"/>
  <c r="E63" s="1"/>
  <c r="D62"/>
  <c r="E62" s="1"/>
  <c r="D61"/>
  <c r="E61" s="1"/>
  <c r="D60"/>
  <c r="E60" s="1"/>
  <c r="D59"/>
  <c r="E59" s="1"/>
  <c r="D58"/>
  <c r="E58" s="1"/>
  <c r="D57"/>
  <c r="E57"/>
  <c r="D56"/>
  <c r="E56" s="1"/>
  <c r="D55"/>
  <c r="E55" s="1"/>
  <c r="D54"/>
  <c r="E54"/>
  <c r="D53"/>
  <c r="E53" s="1"/>
  <c r="D52"/>
  <c r="E52" s="1"/>
  <c r="D51"/>
  <c r="E51" s="1"/>
  <c r="D50"/>
  <c r="E50" s="1"/>
  <c r="D49"/>
  <c r="E49" s="1"/>
  <c r="D48"/>
  <c r="E48" s="1"/>
  <c r="D47"/>
  <c r="E47" s="1"/>
  <c r="D46"/>
  <c r="E46"/>
  <c r="D45"/>
  <c r="E45" s="1"/>
  <c r="D44"/>
  <c r="E44" s="1"/>
  <c r="D43"/>
  <c r="E43" s="1"/>
  <c r="D42"/>
  <c r="E42" s="1"/>
  <c r="D41"/>
  <c r="E41"/>
  <c r="D40"/>
  <c r="E40" s="1"/>
  <c r="D39"/>
  <c r="E39" s="1"/>
  <c r="D38"/>
  <c r="E38" s="1"/>
  <c r="D37"/>
  <c r="E37" s="1"/>
  <c r="D36"/>
  <c r="E36" s="1"/>
  <c r="D35"/>
  <c r="E35" s="1"/>
  <c r="D34"/>
  <c r="E34" s="1"/>
  <c r="D33"/>
  <c r="E33" s="1"/>
  <c r="D32"/>
  <c r="E32" s="1"/>
  <c r="D31"/>
  <c r="E31" s="1"/>
  <c r="D30"/>
  <c r="E30" s="1"/>
  <c r="D29"/>
  <c r="E29" s="1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9"/>
  <c r="E9" s="1"/>
  <c r="D8"/>
  <c r="E8" s="1"/>
  <c r="D7"/>
  <c r="E7" s="1"/>
  <c r="D6"/>
  <c r="E6"/>
  <c r="B3" i="13"/>
  <c r="B2"/>
  <c r="B1"/>
  <c r="B3" i="15"/>
  <c r="B2"/>
  <c r="B1"/>
  <c r="B3" i="7"/>
  <c r="B2"/>
  <c r="B1"/>
  <c r="B3" i="6"/>
  <c r="B2"/>
  <c r="B1"/>
  <c r="B3" i="12"/>
  <c r="B2"/>
  <c r="B1"/>
  <c r="B3" i="11"/>
  <c r="B2"/>
  <c r="B1"/>
  <c r="D164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D176"/>
  <c r="E176"/>
  <c r="D177"/>
  <c r="E177"/>
  <c r="D178"/>
  <c r="E178"/>
  <c r="D179"/>
  <c r="E179"/>
  <c r="D180"/>
  <c r="E180"/>
  <c r="D181"/>
  <c r="E181"/>
  <c r="D182"/>
  <c r="E182"/>
  <c r="D183"/>
  <c r="E183"/>
  <c r="G164"/>
  <c r="H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B3" i="5"/>
  <c r="B2"/>
  <c r="B1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D7" i="9"/>
  <c r="E7" s="1"/>
  <c r="D8"/>
  <c r="E8" s="1"/>
  <c r="D9"/>
  <c r="E9" s="1"/>
  <c r="D10"/>
  <c r="E10" s="1"/>
  <c r="D11"/>
  <c r="E11"/>
  <c r="D12"/>
  <c r="E12" s="1"/>
  <c r="D13"/>
  <c r="E13" s="1"/>
  <c r="D14"/>
  <c r="E14" s="1"/>
  <c r="D15"/>
  <c r="E15" s="1"/>
  <c r="D16"/>
  <c r="E16" s="1"/>
  <c r="D17"/>
  <c r="E17" s="1"/>
  <c r="D18"/>
  <c r="E18" s="1"/>
  <c r="D19"/>
  <c r="E19"/>
  <c r="D20"/>
  <c r="E20" s="1"/>
  <c r="D21"/>
  <c r="E21" s="1"/>
  <c r="D22"/>
  <c r="E22" s="1"/>
  <c r="D23"/>
  <c r="E23" s="1"/>
  <c r="D24"/>
  <c r="E24" s="1"/>
  <c r="D25"/>
  <c r="E25" s="1"/>
  <c r="D26"/>
  <c r="E26" s="1"/>
  <c r="D27"/>
  <c r="E27"/>
  <c r="D28"/>
  <c r="E28" s="1"/>
  <c r="D29"/>
  <c r="E29" s="1"/>
  <c r="D30"/>
  <c r="E30" s="1"/>
  <c r="D31"/>
  <c r="E31" s="1"/>
  <c r="D32"/>
  <c r="E32" s="1"/>
  <c r="D33"/>
  <c r="E33" s="1"/>
  <c r="D34"/>
  <c r="E34" s="1"/>
  <c r="D35"/>
  <c r="E35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/>
  <c r="D44"/>
  <c r="E44" s="1"/>
  <c r="D45"/>
  <c r="E45" s="1"/>
  <c r="D46"/>
  <c r="E46" s="1"/>
  <c r="D47"/>
  <c r="E47" s="1"/>
  <c r="D48"/>
  <c r="E48" s="1"/>
  <c r="D49"/>
  <c r="E49" s="1"/>
  <c r="D50"/>
  <c r="E50" s="1"/>
  <c r="D51"/>
  <c r="E51"/>
  <c r="D52"/>
  <c r="E52" s="1"/>
  <c r="D53"/>
  <c r="E53" s="1"/>
  <c r="D54"/>
  <c r="E54" s="1"/>
  <c r="D55"/>
  <c r="E55" s="1"/>
  <c r="D56"/>
  <c r="E56" s="1"/>
  <c r="D57"/>
  <c r="E57" s="1"/>
  <c r="D58"/>
  <c r="E58" s="1"/>
  <c r="D59"/>
  <c r="E59"/>
  <c r="D60"/>
  <c r="E60" s="1"/>
  <c r="D61"/>
  <c r="E61" s="1"/>
  <c r="D62"/>
  <c r="E62" s="1"/>
  <c r="D63"/>
  <c r="E63" s="1"/>
  <c r="D64"/>
  <c r="E64" s="1"/>
  <c r="D65"/>
  <c r="E65" s="1"/>
  <c r="D66"/>
  <c r="E66" s="1"/>
  <c r="D67"/>
  <c r="E67"/>
  <c r="D68"/>
  <c r="E68" s="1"/>
  <c r="D69"/>
  <c r="E69" s="1"/>
  <c r="D70"/>
  <c r="E70" s="1"/>
  <c r="D71"/>
  <c r="E71" s="1"/>
  <c r="D72"/>
  <c r="E72" s="1"/>
  <c r="D73"/>
  <c r="E73" s="1"/>
  <c r="D74"/>
  <c r="E74" s="1"/>
  <c r="D75"/>
  <c r="E75"/>
  <c r="D76"/>
  <c r="E76" s="1"/>
  <c r="D77"/>
  <c r="E77" s="1"/>
  <c r="D78"/>
  <c r="E78" s="1"/>
  <c r="B3"/>
  <c r="B2"/>
  <c r="B1"/>
  <c r="B7"/>
  <c r="B8"/>
  <c r="B9"/>
  <c r="B10"/>
  <c r="B11"/>
  <c r="B12"/>
  <c r="B13"/>
  <c r="B14"/>
  <c r="B15"/>
  <c r="B16"/>
  <c r="B17"/>
  <c r="B18"/>
  <c r="B19"/>
  <c r="B20"/>
  <c r="B21"/>
  <c r="B22"/>
  <c r="B23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D9" i="15"/>
  <c r="E9" s="1"/>
  <c r="D10"/>
  <c r="E10" s="1"/>
  <c r="D13"/>
  <c r="E13" s="1"/>
  <c r="D14"/>
  <c r="E14"/>
  <c r="D17"/>
  <c r="E17" s="1"/>
  <c r="D18"/>
  <c r="E18" s="1"/>
  <c r="D21"/>
  <c r="E21" s="1"/>
  <c r="D22"/>
  <c r="E22" s="1"/>
  <c r="D25"/>
  <c r="E25" s="1"/>
  <c r="D26"/>
  <c r="E26" s="1"/>
  <c r="D29"/>
  <c r="E29" s="1"/>
  <c r="D30"/>
  <c r="E30"/>
  <c r="D33"/>
  <c r="E33" s="1"/>
  <c r="D34"/>
  <c r="E34" s="1"/>
  <c r="D37"/>
  <c r="E37" s="1"/>
  <c r="D38"/>
  <c r="E38" s="1"/>
  <c r="D41"/>
  <c r="E41" s="1"/>
  <c r="D42"/>
  <c r="E42" s="1"/>
  <c r="D45"/>
  <c r="E45" s="1"/>
  <c r="D46"/>
  <c r="E46"/>
  <c r="D49"/>
  <c r="E49" s="1"/>
  <c r="D50"/>
  <c r="E50" s="1"/>
  <c r="D53"/>
  <c r="E53" s="1"/>
  <c r="D54"/>
  <c r="E54" s="1"/>
  <c r="D57"/>
  <c r="E57" s="1"/>
  <c r="D58"/>
  <c r="E58" s="1"/>
  <c r="D61"/>
  <c r="E61" s="1"/>
  <c r="D62"/>
  <c r="E62"/>
  <c r="D65"/>
  <c r="E65" s="1"/>
  <c r="D66"/>
  <c r="E66" s="1"/>
  <c r="D69"/>
  <c r="E69" s="1"/>
  <c r="D70"/>
  <c r="E70" s="1"/>
  <c r="D73"/>
  <c r="E73" s="1"/>
  <c r="D74"/>
  <c r="E74" s="1"/>
  <c r="D77"/>
  <c r="E77" s="1"/>
  <c r="D78"/>
  <c r="E78"/>
  <c r="D81"/>
  <c r="E81" s="1"/>
  <c r="D82"/>
  <c r="E82" s="1"/>
  <c r="D85"/>
  <c r="E85" s="1"/>
  <c r="D86"/>
  <c r="E86" s="1"/>
  <c r="D89"/>
  <c r="E89" s="1"/>
  <c r="D90"/>
  <c r="E90" s="1"/>
  <c r="D93"/>
  <c r="E93" s="1"/>
  <c r="D94"/>
  <c r="E94"/>
  <c r="D97"/>
  <c r="E97" s="1"/>
  <c r="D98"/>
  <c r="E98" s="1"/>
  <c r="D101"/>
  <c r="E101" s="1"/>
  <c r="D102"/>
  <c r="E102" s="1"/>
  <c r="D105"/>
  <c r="E105" s="1"/>
  <c r="D106"/>
  <c r="E106" s="1"/>
  <c r="D109"/>
  <c r="E109" s="1"/>
  <c r="D110"/>
  <c r="E110"/>
  <c r="D113"/>
  <c r="E113" s="1"/>
  <c r="D114"/>
  <c r="E114" s="1"/>
  <c r="D7"/>
  <c r="E7" s="1"/>
  <c r="D8"/>
  <c r="E8" s="1"/>
  <c r="D11"/>
  <c r="E11" s="1"/>
  <c r="D12"/>
  <c r="E12" s="1"/>
  <c r="D15"/>
  <c r="E15" s="1"/>
  <c r="D16"/>
  <c r="E16"/>
  <c r="D19"/>
  <c r="E19" s="1"/>
  <c r="D20"/>
  <c r="E20" s="1"/>
  <c r="D23"/>
  <c r="E23" s="1"/>
  <c r="D24"/>
  <c r="E24" s="1"/>
  <c r="D27"/>
  <c r="E27" s="1"/>
  <c r="D28"/>
  <c r="E28" s="1"/>
  <c r="D31"/>
  <c r="E31" s="1"/>
  <c r="D32"/>
  <c r="E32"/>
  <c r="D35"/>
  <c r="E35" s="1"/>
  <c r="D36"/>
  <c r="E36" s="1"/>
  <c r="D39"/>
  <c r="E39" s="1"/>
  <c r="D40"/>
  <c r="E40" s="1"/>
  <c r="D43"/>
  <c r="E43" s="1"/>
  <c r="D44"/>
  <c r="E44" s="1"/>
  <c r="D47"/>
  <c r="E47" s="1"/>
  <c r="D48"/>
  <c r="E48"/>
  <c r="D51"/>
  <c r="E51" s="1"/>
  <c r="D52"/>
  <c r="E52" s="1"/>
  <c r="D55"/>
  <c r="E55" s="1"/>
  <c r="D56"/>
  <c r="E56" s="1"/>
  <c r="D59"/>
  <c r="E59" s="1"/>
  <c r="D60"/>
  <c r="E60" s="1"/>
  <c r="D63"/>
  <c r="E63" s="1"/>
  <c r="D64"/>
  <c r="E64"/>
  <c r="D67"/>
  <c r="E67" s="1"/>
  <c r="D68"/>
  <c r="E68" s="1"/>
  <c r="D71"/>
  <c r="E71" s="1"/>
  <c r="D72"/>
  <c r="E72" s="1"/>
  <c r="D75"/>
  <c r="E75" s="1"/>
  <c r="D76"/>
  <c r="E76" s="1"/>
  <c r="D79"/>
  <c r="E79" s="1"/>
  <c r="D80"/>
  <c r="E80"/>
  <c r="D83"/>
  <c r="E83" s="1"/>
  <c r="D84"/>
  <c r="E84" s="1"/>
  <c r="D87"/>
  <c r="E87" s="1"/>
  <c r="D88"/>
  <c r="E88" s="1"/>
  <c r="D91"/>
  <c r="E91" s="1"/>
  <c r="D92"/>
  <c r="E92" s="1"/>
  <c r="D95"/>
  <c r="E95" s="1"/>
  <c r="D96"/>
  <c r="E96"/>
  <c r="D99"/>
  <c r="E99" s="1"/>
  <c r="D100"/>
  <c r="E100" s="1"/>
  <c r="D103"/>
  <c r="E103" s="1"/>
  <c r="D104"/>
  <c r="E104" s="1"/>
  <c r="D107"/>
  <c r="E107" s="1"/>
  <c r="D108"/>
  <c r="E108" s="1"/>
  <c r="D111"/>
  <c r="E111" s="1"/>
  <c r="D112"/>
  <c r="E112"/>
  <c r="D115"/>
  <c r="E115" s="1"/>
  <c r="D116"/>
  <c r="E116" s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F7"/>
  <c r="G7" s="1"/>
  <c r="F8"/>
  <c r="G8" s="1"/>
  <c r="F9"/>
  <c r="G9" s="1"/>
  <c r="F10"/>
  <c r="G10" s="1"/>
  <c r="F11"/>
  <c r="G1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/>
  <c r="F100"/>
  <c r="G100" s="1"/>
  <c r="F101"/>
  <c r="G101" s="1"/>
  <c r="F102"/>
  <c r="G102" s="1"/>
  <c r="F103"/>
  <c r="G103" s="1"/>
  <c r="F104"/>
  <c r="G104" s="1"/>
  <c r="F105"/>
  <c r="G105" s="1"/>
  <c r="F106"/>
  <c r="F107"/>
  <c r="F108"/>
  <c r="F109"/>
  <c r="F110"/>
  <c r="F111"/>
  <c r="F112"/>
  <c r="F113"/>
  <c r="F114"/>
  <c r="F115"/>
  <c r="F116"/>
  <c r="D9" i="10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"/>
  <c r="E8"/>
  <c r="D6" i="11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D104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D12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D152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B3" i="10"/>
  <c r="B2"/>
  <c r="B1"/>
  <c r="B3" i="3"/>
  <c r="B2"/>
  <c r="B1"/>
  <c r="D8" i="13"/>
  <c r="E8"/>
  <c r="D9"/>
  <c r="E9" s="1"/>
  <c r="D10"/>
  <c r="E10" s="1"/>
  <c r="D11"/>
  <c r="E11" s="1"/>
  <c r="D12"/>
  <c r="E12" s="1"/>
  <c r="D13"/>
  <c r="E13" s="1"/>
  <c r="D14"/>
  <c r="E14" s="1"/>
  <c r="D15"/>
  <c r="E15" s="1"/>
  <c r="D16"/>
  <c r="E16"/>
  <c r="D17"/>
  <c r="E17" s="1"/>
  <c r="D18"/>
  <c r="E18" s="1"/>
  <c r="D19"/>
  <c r="E19" s="1"/>
  <c r="D20"/>
  <c r="E20" s="1"/>
  <c r="D21"/>
  <c r="E21" s="1"/>
  <c r="D22"/>
  <c r="E22" s="1"/>
  <c r="D23"/>
  <c r="E23" s="1"/>
  <c r="D24"/>
  <c r="E24"/>
  <c r="D25"/>
  <c r="E25" s="1"/>
  <c r="D26"/>
  <c r="E26" s="1"/>
  <c r="D27"/>
  <c r="E27" s="1"/>
  <c r="D28"/>
  <c r="E28" s="1"/>
  <c r="D29"/>
  <c r="E29" s="1"/>
  <c r="D30"/>
  <c r="E30" s="1"/>
  <c r="D31"/>
  <c r="E31" s="1"/>
  <c r="D32"/>
  <c r="E32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/>
  <c r="D49"/>
  <c r="E49" s="1"/>
  <c r="D50"/>
  <c r="E50" s="1"/>
  <c r="D51"/>
  <c r="E51"/>
  <c r="D52"/>
  <c r="E52" s="1"/>
  <c r="D53"/>
  <c r="E53" s="1"/>
  <c r="D54"/>
  <c r="E54" s="1"/>
  <c r="D55"/>
  <c r="E55" s="1"/>
  <c r="D56"/>
  <c r="E56"/>
  <c r="D57"/>
  <c r="E57" s="1"/>
  <c r="D58"/>
  <c r="E58" s="1"/>
  <c r="D59"/>
  <c r="E59"/>
  <c r="D60"/>
  <c r="E60" s="1"/>
  <c r="D61"/>
  <c r="E61" s="1"/>
  <c r="D62"/>
  <c r="E62" s="1"/>
  <c r="D63"/>
  <c r="E63" s="1"/>
  <c r="D64"/>
  <c r="E64"/>
  <c r="D65"/>
  <c r="E65" s="1"/>
  <c r="D66"/>
  <c r="E66" s="1"/>
  <c r="D67"/>
  <c r="E67" s="1"/>
  <c r="D68"/>
  <c r="E68" s="1"/>
  <c r="D69"/>
  <c r="E69" s="1"/>
  <c r="D70"/>
  <c r="E70" s="1"/>
  <c r="D71"/>
  <c r="E71" s="1"/>
  <c r="D72"/>
  <c r="E72"/>
  <c r="D73"/>
  <c r="E73" s="1"/>
  <c r="D74"/>
  <c r="E74" s="1"/>
  <c r="D75"/>
  <c r="E75" s="1"/>
  <c r="D76"/>
  <c r="E76" s="1"/>
  <c r="D77"/>
  <c r="E77"/>
  <c r="D78"/>
  <c r="E78" s="1"/>
  <c r="D79"/>
  <c r="E79" s="1"/>
  <c r="D80"/>
  <c r="E80"/>
  <c r="D81"/>
  <c r="E81" s="1"/>
  <c r="D82"/>
  <c r="E82" s="1"/>
  <c r="D83"/>
  <c r="E83" s="1"/>
  <c r="D84"/>
  <c r="E84" s="1"/>
  <c r="D85"/>
  <c r="E85" s="1"/>
  <c r="D86"/>
  <c r="E86" s="1"/>
  <c r="D87"/>
  <c r="E87" s="1"/>
  <c r="D88"/>
  <c r="E88"/>
  <c r="D89"/>
  <c r="E89" s="1"/>
  <c r="D90"/>
  <c r="E90" s="1"/>
  <c r="D91"/>
  <c r="E91" s="1"/>
  <c r="D92"/>
  <c r="E92" s="1"/>
  <c r="D93"/>
  <c r="E93"/>
  <c r="D94"/>
  <c r="E94" s="1"/>
  <c r="D95"/>
  <c r="E95" s="1"/>
  <c r="D96"/>
  <c r="E96"/>
  <c r="D97"/>
  <c r="E97" s="1"/>
  <c r="D98"/>
  <c r="E98" s="1"/>
  <c r="D99"/>
  <c r="E99" s="1"/>
  <c r="D100"/>
  <c r="E100" s="1"/>
  <c r="D101"/>
  <c r="E101" s="1"/>
  <c r="D102"/>
  <c r="E102" s="1"/>
  <c r="D103"/>
  <c r="E103" s="1"/>
  <c r="D104"/>
  <c r="E104"/>
  <c r="D105"/>
  <c r="E105" s="1"/>
  <c r="D106"/>
  <c r="E106" s="1"/>
  <c r="D107"/>
  <c r="E107" s="1"/>
  <c r="D108"/>
  <c r="E108" s="1"/>
  <c r="D109"/>
  <c r="E109" s="1"/>
  <c r="D110"/>
  <c r="E110" s="1"/>
  <c r="D111"/>
  <c r="E111" s="1"/>
  <c r="D112"/>
  <c r="E112"/>
  <c r="D113"/>
  <c r="E113" s="1"/>
  <c r="D114"/>
  <c r="E114" s="1"/>
  <c r="D115"/>
  <c r="E115" s="1"/>
  <c r="D116"/>
  <c r="E116" s="1"/>
  <c r="D117"/>
  <c r="E117" s="1"/>
  <c r="D118"/>
  <c r="E118" s="1"/>
  <c r="D119"/>
  <c r="E119" s="1"/>
  <c r="D120"/>
  <c r="E120"/>
  <c r="D121"/>
  <c r="E121" s="1"/>
  <c r="D122"/>
  <c r="E122" s="1"/>
  <c r="D123"/>
  <c r="E123" s="1"/>
  <c r="D124"/>
  <c r="E124" s="1"/>
  <c r="D125"/>
  <c r="E125" s="1"/>
  <c r="D126"/>
  <c r="E126" s="1"/>
  <c r="D127"/>
  <c r="E127" s="1"/>
  <c r="D128"/>
  <c r="E128"/>
  <c r="D129"/>
  <c r="E129" s="1"/>
  <c r="D130"/>
  <c r="E130" s="1"/>
  <c r="D131"/>
  <c r="E131" s="1"/>
  <c r="D132"/>
  <c r="E132" s="1"/>
  <c r="D133"/>
  <c r="E133" s="1"/>
  <c r="D134"/>
  <c r="E134" s="1"/>
  <c r="D135"/>
  <c r="E135" s="1"/>
  <c r="D136"/>
  <c r="E136"/>
  <c r="D137"/>
  <c r="E137" s="1"/>
  <c r="D138"/>
  <c r="E138" s="1"/>
  <c r="D139"/>
  <c r="E139" s="1"/>
  <c r="D140"/>
  <c r="E140" s="1"/>
  <c r="D141"/>
  <c r="E141" s="1"/>
  <c r="D142"/>
  <c r="E142" s="1"/>
  <c r="D143"/>
  <c r="E143" s="1"/>
  <c r="D144"/>
  <c r="E144"/>
  <c r="D145"/>
  <c r="E145" s="1"/>
  <c r="D146"/>
  <c r="E146" s="1"/>
  <c r="D147"/>
  <c r="E147" s="1"/>
  <c r="D148"/>
  <c r="E148" s="1"/>
  <c r="D149"/>
  <c r="E149" s="1"/>
  <c r="D150"/>
  <c r="E150" s="1"/>
  <c r="D151"/>
  <c r="E151" s="1"/>
  <c r="D152"/>
  <c r="E152"/>
  <c r="D153"/>
  <c r="E153" s="1"/>
  <c r="D154"/>
  <c r="E154" s="1"/>
  <c r="D155"/>
  <c r="E155" s="1"/>
  <c r="D156"/>
  <c r="E156" s="1"/>
  <c r="D157"/>
  <c r="E157" s="1"/>
  <c r="D158"/>
  <c r="E158" s="1"/>
  <c r="D159"/>
  <c r="E159" s="1"/>
  <c r="D160"/>
  <c r="E160"/>
  <c r="D161"/>
  <c r="E161" s="1"/>
  <c r="D162"/>
  <c r="E162" s="1"/>
  <c r="D163"/>
  <c r="E163" s="1"/>
  <c r="D164"/>
  <c r="E164" s="1"/>
  <c r="D165"/>
  <c r="E165" s="1"/>
  <c r="D166"/>
  <c r="E166" s="1"/>
  <c r="D167"/>
  <c r="E167" s="1"/>
  <c r="D168"/>
  <c r="E168"/>
  <c r="D169"/>
  <c r="E169" s="1"/>
  <c r="D170"/>
  <c r="E170" s="1"/>
  <c r="D171"/>
  <c r="E171" s="1"/>
  <c r="D172"/>
  <c r="E172" s="1"/>
  <c r="D173"/>
  <c r="E173" s="1"/>
  <c r="D174"/>
  <c r="E174"/>
  <c r="D175"/>
  <c r="E175" s="1"/>
  <c r="D176"/>
  <c r="E176"/>
  <c r="D177"/>
  <c r="E177" s="1"/>
  <c r="D178"/>
  <c r="E178" s="1"/>
  <c r="D179"/>
  <c r="E179" s="1"/>
  <c r="D180"/>
  <c r="E180" s="1"/>
  <c r="D181"/>
  <c r="E181" s="1"/>
  <c r="D182"/>
  <c r="E182"/>
  <c r="D183"/>
  <c r="E183" s="1"/>
  <c r="D184"/>
  <c r="E184"/>
  <c r="D185"/>
  <c r="E185" s="1"/>
  <c r="D186"/>
  <c r="E186" s="1"/>
  <c r="D187"/>
  <c r="E187" s="1"/>
  <c r="D188"/>
  <c r="E188" s="1"/>
  <c r="D189"/>
  <c r="E189" s="1"/>
  <c r="D190"/>
  <c r="E190" s="1"/>
  <c r="D191"/>
  <c r="E191" s="1"/>
  <c r="D192"/>
  <c r="E192"/>
  <c r="D193"/>
  <c r="E193" s="1"/>
  <c r="D194"/>
  <c r="E194" s="1"/>
  <c r="D195"/>
  <c r="E195" s="1"/>
  <c r="D196"/>
  <c r="E196" s="1"/>
  <c r="D197"/>
  <c r="E197" s="1"/>
  <c r="D7"/>
  <c r="E7" s="1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85"/>
  <c r="B186"/>
  <c r="B187"/>
  <c r="B188"/>
  <c r="B189"/>
  <c r="B190"/>
  <c r="B191"/>
  <c r="B192"/>
  <c r="B193"/>
  <c r="B194"/>
  <c r="B195"/>
  <c r="B196"/>
  <c r="B197"/>
  <c r="B7"/>
  <c r="G8"/>
  <c r="H8"/>
  <c r="G9"/>
  <c r="H9" s="1"/>
  <c r="G10"/>
  <c r="H10" s="1"/>
  <c r="G11"/>
  <c r="H11"/>
  <c r="G12"/>
  <c r="H12" s="1"/>
  <c r="G13"/>
  <c r="H13" s="1"/>
  <c r="G14"/>
  <c r="H14" s="1"/>
  <c r="G15"/>
  <c r="H15"/>
  <c r="G16"/>
  <c r="H16"/>
  <c r="G17"/>
  <c r="H17" s="1"/>
  <c r="G18"/>
  <c r="H18" s="1"/>
  <c r="G19"/>
  <c r="H19" s="1"/>
  <c r="G20"/>
  <c r="H20" s="1"/>
  <c r="G21"/>
  <c r="H21" s="1"/>
  <c r="G22"/>
  <c r="H22" s="1"/>
  <c r="G23"/>
  <c r="H23"/>
  <c r="G24"/>
  <c r="H24"/>
  <c r="G25"/>
  <c r="H25" s="1"/>
  <c r="G26"/>
  <c r="H26" s="1"/>
  <c r="G27"/>
  <c r="H27" s="1"/>
  <c r="G28"/>
  <c r="H28" s="1"/>
  <c r="G29"/>
  <c r="H29" s="1"/>
  <c r="G30"/>
  <c r="H30" s="1"/>
  <c r="G31"/>
  <c r="H31"/>
  <c r="G32"/>
  <c r="H32"/>
  <c r="G33"/>
  <c r="H33" s="1"/>
  <c r="G34"/>
  <c r="H34" s="1"/>
  <c r="G35"/>
  <c r="H35" s="1"/>
  <c r="G36"/>
  <c r="H36" s="1"/>
  <c r="G37"/>
  <c r="H37" s="1"/>
  <c r="G38"/>
  <c r="H38" s="1"/>
  <c r="G39"/>
  <c r="H39"/>
  <c r="G40"/>
  <c r="H40"/>
  <c r="G41"/>
  <c r="H41" s="1"/>
  <c r="G42"/>
  <c r="H42" s="1"/>
  <c r="G43"/>
  <c r="H43" s="1"/>
  <c r="G44"/>
  <c r="H44" s="1"/>
  <c r="G45"/>
  <c r="H45" s="1"/>
  <c r="G46"/>
  <c r="H46" s="1"/>
  <c r="G47"/>
  <c r="H47"/>
  <c r="G48"/>
  <c r="H48"/>
  <c r="G49"/>
  <c r="H49" s="1"/>
  <c r="G50"/>
  <c r="H50" s="1"/>
  <c r="G51"/>
  <c r="H51" s="1"/>
  <c r="G52"/>
  <c r="H52" s="1"/>
  <c r="G53"/>
  <c r="H53" s="1"/>
  <c r="G54"/>
  <c r="H54" s="1"/>
  <c r="G55"/>
  <c r="H55"/>
  <c r="G56"/>
  <c r="H56"/>
  <c r="G57"/>
  <c r="H57" s="1"/>
  <c r="G58"/>
  <c r="H58" s="1"/>
  <c r="G59"/>
  <c r="H59" s="1"/>
  <c r="G60"/>
  <c r="H60" s="1"/>
  <c r="G61"/>
  <c r="H61" s="1"/>
  <c r="G62"/>
  <c r="H62" s="1"/>
  <c r="G63"/>
  <c r="H63"/>
  <c r="G64"/>
  <c r="H64" s="1"/>
  <c r="G65"/>
  <c r="H65" s="1"/>
  <c r="G66"/>
  <c r="H66" s="1"/>
  <c r="G67"/>
  <c r="H67" s="1"/>
  <c r="G68"/>
  <c r="H68" s="1"/>
  <c r="G69"/>
  <c r="H69" s="1"/>
  <c r="G70"/>
  <c r="H70" s="1"/>
  <c r="G71"/>
  <c r="H71"/>
  <c r="G72"/>
  <c r="H72" s="1"/>
  <c r="G73"/>
  <c r="H73" s="1"/>
  <c r="G74"/>
  <c r="H74" s="1"/>
  <c r="G75"/>
  <c r="H75" s="1"/>
  <c r="G76"/>
  <c r="H76" s="1"/>
  <c r="G77"/>
  <c r="H77" s="1"/>
  <c r="G78"/>
  <c r="H78" s="1"/>
  <c r="G79"/>
  <c r="H79"/>
  <c r="G80"/>
  <c r="H80" s="1"/>
  <c r="G81"/>
  <c r="H81" s="1"/>
  <c r="G82"/>
  <c r="H82" s="1"/>
  <c r="G83"/>
  <c r="H83" s="1"/>
  <c r="G84"/>
  <c r="H84" s="1"/>
  <c r="G85"/>
  <c r="H85" s="1"/>
  <c r="G86"/>
  <c r="H86" s="1"/>
  <c r="G87"/>
  <c r="H87"/>
  <c r="G88"/>
  <c r="H88" s="1"/>
  <c r="G89"/>
  <c r="H89" s="1"/>
  <c r="G90"/>
  <c r="H90" s="1"/>
  <c r="G91"/>
  <c r="H91" s="1"/>
  <c r="G92"/>
  <c r="H92" s="1"/>
  <c r="G93"/>
  <c r="H93" s="1"/>
  <c r="G94"/>
  <c r="H94" s="1"/>
  <c r="G95"/>
  <c r="H95"/>
  <c r="G96"/>
  <c r="H96" s="1"/>
  <c r="G97"/>
  <c r="H97" s="1"/>
  <c r="G98"/>
  <c r="H98" s="1"/>
  <c r="G99"/>
  <c r="H99" s="1"/>
  <c r="G100"/>
  <c r="H100" s="1"/>
  <c r="G101"/>
  <c r="H101" s="1"/>
  <c r="G102"/>
  <c r="H102" s="1"/>
  <c r="G103"/>
  <c r="H103"/>
  <c r="G104"/>
  <c r="H104" s="1"/>
  <c r="G105"/>
  <c r="H105" s="1"/>
  <c r="G106"/>
  <c r="H106" s="1"/>
  <c r="G107"/>
  <c r="H107" s="1"/>
  <c r="G108"/>
  <c r="H108" s="1"/>
  <c r="G109"/>
  <c r="H109" s="1"/>
  <c r="G110"/>
  <c r="H110" s="1"/>
  <c r="G111"/>
  <c r="H111"/>
  <c r="G112"/>
  <c r="H112" s="1"/>
  <c r="G113"/>
  <c r="H113" s="1"/>
  <c r="G114"/>
  <c r="H114" s="1"/>
  <c r="G115"/>
  <c r="H115" s="1"/>
  <c r="G116"/>
  <c r="H116" s="1"/>
  <c r="G117"/>
  <c r="H117" s="1"/>
  <c r="G118"/>
  <c r="H118" s="1"/>
  <c r="G119"/>
  <c r="H119" s="1"/>
  <c r="G120"/>
  <c r="H120" s="1"/>
  <c r="G121"/>
  <c r="H121" s="1"/>
  <c r="G122"/>
  <c r="H122" s="1"/>
  <c r="G123"/>
  <c r="H123" s="1"/>
  <c r="G124"/>
  <c r="H124" s="1"/>
  <c r="G125"/>
  <c r="H125" s="1"/>
  <c r="G126"/>
  <c r="H126" s="1"/>
  <c r="G127"/>
  <c r="H127" s="1"/>
  <c r="G128"/>
  <c r="H128" s="1"/>
  <c r="G129"/>
  <c r="H129" s="1"/>
  <c r="G130"/>
  <c r="H130" s="1"/>
  <c r="G131"/>
  <c r="H131" s="1"/>
  <c r="G132"/>
  <c r="H132" s="1"/>
  <c r="G133"/>
  <c r="H133" s="1"/>
  <c r="G134"/>
  <c r="H134" s="1"/>
  <c r="G135"/>
  <c r="H135" s="1"/>
  <c r="G136"/>
  <c r="H136" s="1"/>
  <c r="G137"/>
  <c r="H137" s="1"/>
  <c r="G138"/>
  <c r="H138" s="1"/>
  <c r="G139"/>
  <c r="H139" s="1"/>
  <c r="G140"/>
  <c r="H140" s="1"/>
  <c r="G141"/>
  <c r="H141" s="1"/>
  <c r="G142"/>
  <c r="H142" s="1"/>
  <c r="G143"/>
  <c r="H143" s="1"/>
  <c r="G144"/>
  <c r="H144" s="1"/>
  <c r="G145"/>
  <c r="H145" s="1"/>
  <c r="G146"/>
  <c r="H146" s="1"/>
  <c r="G147"/>
  <c r="H147" s="1"/>
  <c r="G148"/>
  <c r="H148" s="1"/>
  <c r="G149"/>
  <c r="H149" s="1"/>
  <c r="G150"/>
  <c r="H150" s="1"/>
  <c r="G151"/>
  <c r="H151" s="1"/>
  <c r="G152"/>
  <c r="H152" s="1"/>
  <c r="G153"/>
  <c r="H153" s="1"/>
  <c r="G154"/>
  <c r="H154" s="1"/>
  <c r="G155"/>
  <c r="H155" s="1"/>
  <c r="G156"/>
  <c r="H156" s="1"/>
  <c r="G157"/>
  <c r="H157" s="1"/>
  <c r="G158"/>
  <c r="H158" s="1"/>
  <c r="G159"/>
  <c r="H159" s="1"/>
  <c r="G160"/>
  <c r="H160" s="1"/>
  <c r="G161"/>
  <c r="H161" s="1"/>
  <c r="G162"/>
  <c r="H162" s="1"/>
  <c r="G163"/>
  <c r="H163" s="1"/>
  <c r="G164"/>
  <c r="H164" s="1"/>
  <c r="G165"/>
  <c r="H165" s="1"/>
  <c r="G166"/>
  <c r="H166" s="1"/>
  <c r="G167"/>
  <c r="H167" s="1"/>
  <c r="G168"/>
  <c r="H168" s="1"/>
  <c r="G169"/>
  <c r="H169" s="1"/>
  <c r="G170"/>
  <c r="H170" s="1"/>
  <c r="G171"/>
  <c r="H171" s="1"/>
  <c r="G172"/>
  <c r="H172" s="1"/>
  <c r="G173"/>
  <c r="H173" s="1"/>
  <c r="G174"/>
  <c r="G175"/>
  <c r="G176"/>
  <c r="G177"/>
  <c r="G178"/>
  <c r="G179"/>
  <c r="G180"/>
  <c r="G181"/>
  <c r="G182"/>
  <c r="G183"/>
  <c r="G184"/>
  <c r="G185"/>
  <c r="H185"/>
  <c r="G186"/>
  <c r="H186"/>
  <c r="G187"/>
  <c r="H187"/>
  <c r="G188"/>
  <c r="H188" s="1"/>
  <c r="G189"/>
  <c r="H189" s="1"/>
  <c r="G190"/>
  <c r="H190" s="1"/>
  <c r="G191"/>
  <c r="H191"/>
  <c r="G192"/>
  <c r="H192"/>
  <c r="G193"/>
  <c r="H193"/>
  <c r="G194"/>
  <c r="H194"/>
  <c r="G195"/>
  <c r="H195"/>
  <c r="G196"/>
  <c r="H196" s="1"/>
  <c r="G197"/>
  <c r="H197" s="1"/>
  <c r="G7"/>
  <c r="H7" s="1"/>
  <c r="D7" i="3"/>
  <c r="E7" s="1"/>
  <c r="D8"/>
  <c r="E8" s="1"/>
  <c r="D9"/>
  <c r="E9" s="1"/>
  <c r="D10"/>
  <c r="E10" s="1"/>
  <c r="D11"/>
  <c r="E11" s="1"/>
  <c r="D12"/>
  <c r="E12" s="1"/>
  <c r="D13"/>
  <c r="E13" s="1"/>
  <c r="D14"/>
  <c r="E14" s="1"/>
  <c r="D15"/>
  <c r="E15" s="1"/>
  <c r="D16"/>
  <c r="E16" s="1"/>
  <c r="D17"/>
  <c r="E17" s="1"/>
  <c r="D18"/>
  <c r="E18" s="1"/>
  <c r="D19"/>
  <c r="E19" s="1"/>
  <c r="D20"/>
  <c r="E20" s="1"/>
  <c r="D21"/>
  <c r="E21" s="1"/>
  <c r="D22"/>
  <c r="E22" s="1"/>
  <c r="D23"/>
  <c r="E23" s="1"/>
  <c r="D24"/>
  <c r="E24" s="1"/>
  <c r="D25"/>
  <c r="E25" s="1"/>
  <c r="D26"/>
  <c r="E26" s="1"/>
  <c r="D27"/>
  <c r="E27" s="1"/>
  <c r="D28"/>
  <c r="E28" s="1"/>
  <c r="D29"/>
  <c r="E29" s="1"/>
  <c r="D30"/>
  <c r="E30" s="1"/>
  <c r="D31"/>
  <c r="E31" s="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49"/>
  <c r="E49" s="1"/>
  <c r="D50"/>
  <c r="E50" s="1"/>
  <c r="D51"/>
  <c r="E51" s="1"/>
  <c r="D52"/>
  <c r="E52" s="1"/>
  <c r="D53"/>
  <c r="E53" s="1"/>
  <c r="D54"/>
  <c r="E54" s="1"/>
  <c r="D55"/>
  <c r="E55" s="1"/>
  <c r="D56"/>
  <c r="E56" s="1"/>
  <c r="D57"/>
  <c r="E57" s="1"/>
  <c r="D58"/>
  <c r="E58" s="1"/>
  <c r="D59"/>
  <c r="E59" s="1"/>
  <c r="D60"/>
  <c r="E60" s="1"/>
  <c r="D61"/>
  <c r="E61" s="1"/>
  <c r="D62"/>
  <c r="E62" s="1"/>
  <c r="D63"/>
  <c r="E63" s="1"/>
  <c r="D64"/>
  <c r="E64" s="1"/>
  <c r="D65"/>
  <c r="E65" s="1"/>
  <c r="D66"/>
  <c r="E66" s="1"/>
  <c r="D67"/>
  <c r="E67" s="1"/>
  <c r="D68"/>
  <c r="E68" s="1"/>
  <c r="D69"/>
  <c r="E69" s="1"/>
  <c r="D70"/>
  <c r="E70" s="1"/>
  <c r="D71"/>
  <c r="E71" s="1"/>
  <c r="D72"/>
  <c r="E72" s="1"/>
  <c r="D73"/>
  <c r="E73" s="1"/>
  <c r="D74"/>
  <c r="E74" s="1"/>
  <c r="D75"/>
  <c r="E75" s="1"/>
  <c r="D76"/>
  <c r="E76" s="1"/>
  <c r="D77"/>
  <c r="E77" s="1"/>
  <c r="D78"/>
  <c r="E78" s="1"/>
  <c r="D79"/>
  <c r="E79" s="1"/>
  <c r="D80"/>
  <c r="E80" s="1"/>
  <c r="D81"/>
  <c r="E81" s="1"/>
  <c r="D82"/>
  <c r="E82" s="1"/>
  <c r="D83"/>
  <c r="E83" s="1"/>
  <c r="D84"/>
  <c r="E84" s="1"/>
  <c r="D85"/>
  <c r="E85" s="1"/>
  <c r="D86"/>
  <c r="E86" s="1"/>
  <c r="D87"/>
  <c r="E87" s="1"/>
  <c r="D88"/>
  <c r="E88" s="1"/>
  <c r="D89"/>
  <c r="E89" s="1"/>
  <c r="D90"/>
  <c r="E90" s="1"/>
  <c r="D91"/>
  <c r="E91" s="1"/>
  <c r="D92"/>
  <c r="E92" s="1"/>
  <c r="D93"/>
  <c r="E93" s="1"/>
  <c r="D94"/>
  <c r="E94" s="1"/>
  <c r="D95"/>
  <c r="E95" s="1"/>
  <c r="D96"/>
  <c r="E96" s="1"/>
  <c r="D97"/>
  <c r="E97" s="1"/>
  <c r="D98"/>
  <c r="E98" s="1"/>
  <c r="D99"/>
  <c r="E99" s="1"/>
  <c r="D100"/>
  <c r="E100" s="1"/>
  <c r="D101"/>
  <c r="E101" s="1"/>
  <c r="D102"/>
  <c r="E102" s="1"/>
  <c r="D103"/>
  <c r="E103" s="1"/>
  <c r="D104"/>
  <c r="E104" s="1"/>
  <c r="D105"/>
  <c r="E105" s="1"/>
  <c r="D106"/>
  <c r="E106" s="1"/>
  <c r="D107"/>
  <c r="E107" s="1"/>
  <c r="D108"/>
  <c r="E108" s="1"/>
  <c r="D109"/>
  <c r="E109" s="1"/>
  <c r="D110"/>
  <c r="E110" s="1"/>
  <c r="D111"/>
  <c r="E111" s="1"/>
  <c r="D112"/>
  <c r="E112" s="1"/>
  <c r="D113"/>
  <c r="E113" s="1"/>
  <c r="D114"/>
  <c r="E114" s="1"/>
  <c r="D115"/>
  <c r="E115" s="1"/>
  <c r="D116"/>
  <c r="E116" s="1"/>
  <c r="D117"/>
  <c r="E117" s="1"/>
  <c r="D118"/>
  <c r="E118" s="1"/>
  <c r="D119"/>
  <c r="E119" s="1"/>
  <c r="D120"/>
  <c r="E120" s="1"/>
  <c r="D121"/>
  <c r="E121" s="1"/>
  <c r="D122"/>
  <c r="E122" s="1"/>
  <c r="D123"/>
  <c r="E123" s="1"/>
  <c r="D124"/>
  <c r="E124" s="1"/>
  <c r="D125"/>
  <c r="E125" s="1"/>
  <c r="D126"/>
  <c r="E126" s="1"/>
  <c r="D127"/>
  <c r="E127" s="1"/>
  <c r="D128"/>
  <c r="E128" s="1"/>
  <c r="D129"/>
  <c r="E129" s="1"/>
  <c r="D130"/>
  <c r="E130" s="1"/>
  <c r="D131"/>
  <c r="E131" s="1"/>
  <c r="D132"/>
  <c r="E132" s="1"/>
  <c r="D133"/>
  <c r="E133" s="1"/>
  <c r="D134"/>
  <c r="E134" s="1"/>
  <c r="D135"/>
  <c r="E135" s="1"/>
  <c r="D136"/>
  <c r="E136" s="1"/>
  <c r="D137"/>
  <c r="E137" s="1"/>
  <c r="B7" i="12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1"/>
  <c r="G81"/>
  <c r="F82"/>
  <c r="G82"/>
  <c r="F83"/>
  <c r="G83"/>
  <c r="F84"/>
  <c r="G84"/>
  <c r="F85"/>
  <c r="G85"/>
  <c r="F86"/>
  <c r="G86"/>
  <c r="F87"/>
  <c r="G87"/>
  <c r="F88"/>
  <c r="G88"/>
  <c r="F89"/>
  <c r="G89"/>
  <c r="F90"/>
  <c r="G90"/>
  <c r="F91"/>
  <c r="G91"/>
  <c r="F92"/>
  <c r="G92"/>
  <c r="F93"/>
  <c r="G93"/>
  <c r="F94"/>
  <c r="G94"/>
  <c r="F95"/>
  <c r="G95"/>
  <c r="F96"/>
  <c r="G96"/>
  <c r="F97"/>
  <c r="G97"/>
  <c r="F98"/>
  <c r="G98"/>
  <c r="F99"/>
  <c r="G99"/>
  <c r="F100"/>
  <c r="G100"/>
  <c r="F101"/>
  <c r="G101"/>
  <c r="F102"/>
  <c r="G102"/>
  <c r="F103"/>
  <c r="G103"/>
  <c r="F104"/>
  <c r="G104"/>
  <c r="F105"/>
  <c r="G105"/>
  <c r="F106"/>
  <c r="G106"/>
  <c r="F107"/>
  <c r="G107"/>
  <c r="F108"/>
  <c r="G108"/>
  <c r="F109"/>
  <c r="G109"/>
  <c r="F110"/>
  <c r="G110"/>
  <c r="F111"/>
  <c r="G111"/>
  <c r="F112"/>
  <c r="G112"/>
  <c r="F113"/>
  <c r="G113"/>
  <c r="F114"/>
  <c r="G114"/>
  <c r="F115"/>
  <c r="G115"/>
  <c r="F116"/>
  <c r="G116"/>
  <c r="F117"/>
  <c r="G117"/>
  <c r="F118"/>
  <c r="G118"/>
  <c r="F119"/>
  <c r="G119"/>
  <c r="F120"/>
  <c r="G120"/>
  <c r="F121"/>
  <c r="G121"/>
  <c r="F122"/>
  <c r="G122"/>
  <c r="F123"/>
  <c r="G123"/>
  <c r="F124"/>
  <c r="G124"/>
  <c r="F125"/>
  <c r="G125"/>
  <c r="F126"/>
  <c r="G126"/>
  <c r="F127"/>
  <c r="G127"/>
  <c r="F128"/>
  <c r="G128"/>
  <c r="F129"/>
  <c r="G129"/>
  <c r="F130"/>
  <c r="G130"/>
  <c r="F131"/>
  <c r="G131"/>
  <c r="F132"/>
  <c r="G132"/>
  <c r="F133"/>
  <c r="G133"/>
  <c r="F134"/>
  <c r="G134"/>
  <c r="F135"/>
  <c r="G135"/>
  <c r="F136"/>
  <c r="G136"/>
  <c r="F137"/>
  <c r="G137"/>
  <c r="F138"/>
  <c r="G138"/>
  <c r="F139"/>
  <c r="G139"/>
  <c r="F140"/>
  <c r="G140"/>
  <c r="F141"/>
  <c r="G141"/>
  <c r="F142"/>
  <c r="G142"/>
  <c r="F143"/>
  <c r="G143"/>
  <c r="F144"/>
  <c r="G144"/>
  <c r="F145"/>
  <c r="G145"/>
  <c r="F146"/>
  <c r="G146"/>
  <c r="F147"/>
  <c r="G147"/>
  <c r="F148"/>
  <c r="G148"/>
  <c r="F149"/>
  <c r="G149"/>
  <c r="F150"/>
  <c r="G150"/>
  <c r="F151"/>
  <c r="G151"/>
  <c r="F152"/>
  <c r="G152"/>
  <c r="F153"/>
  <c r="G153"/>
  <c r="F154"/>
  <c r="G154"/>
  <c r="F155"/>
  <c r="G155"/>
  <c r="F156"/>
  <c r="G156"/>
  <c r="F157"/>
  <c r="G157"/>
  <c r="F158"/>
  <c r="G158"/>
  <c r="F159"/>
  <c r="G159"/>
  <c r="F160"/>
  <c r="G160"/>
  <c r="F161"/>
  <c r="G161"/>
  <c r="F162"/>
  <c r="G162"/>
  <c r="F163"/>
  <c r="G163"/>
  <c r="F164"/>
  <c r="G164"/>
  <c r="F165"/>
  <c r="G165"/>
  <c r="F166"/>
  <c r="G166"/>
  <c r="F167"/>
  <c r="G167"/>
  <c r="F168"/>
  <c r="G168"/>
  <c r="F169"/>
  <c r="G169"/>
  <c r="F170"/>
  <c r="G170"/>
  <c r="F171"/>
  <c r="G171"/>
  <c r="F172"/>
  <c r="G172"/>
  <c r="F173"/>
  <c r="G173"/>
  <c r="F174"/>
  <c r="G174"/>
  <c r="F175"/>
  <c r="G175"/>
  <c r="F176"/>
  <c r="G176"/>
  <c r="F177"/>
  <c r="G177"/>
  <c r="F178"/>
  <c r="G178"/>
  <c r="F179"/>
  <c r="G179"/>
  <c r="F180"/>
  <c r="G180"/>
  <c r="F181"/>
  <c r="G181"/>
  <c r="F182"/>
  <c r="G182"/>
  <c r="F183"/>
  <c r="G183"/>
  <c r="F184"/>
  <c r="G184"/>
  <c r="F185"/>
  <c r="G185"/>
  <c r="F186"/>
  <c r="G186"/>
  <c r="F187"/>
  <c r="G187"/>
  <c r="F188"/>
  <c r="G188"/>
  <c r="F189"/>
  <c r="G189"/>
  <c r="F190"/>
  <c r="G190"/>
  <c r="F191"/>
  <c r="G191"/>
  <c r="F192"/>
  <c r="G192"/>
  <c r="F193"/>
  <c r="G193"/>
  <c r="F194"/>
  <c r="G194"/>
  <c r="F195"/>
  <c r="G195"/>
  <c r="F196"/>
  <c r="G196"/>
  <c r="F197"/>
  <c r="G197"/>
  <c r="F198"/>
  <c r="G198"/>
  <c r="F199"/>
  <c r="G199"/>
  <c r="F200"/>
  <c r="G200"/>
  <c r="F201"/>
  <c r="G201"/>
  <c r="F202"/>
  <c r="G202"/>
  <c r="F203"/>
  <c r="G203"/>
  <c r="F204"/>
  <c r="G204"/>
  <c r="F205"/>
  <c r="G205"/>
  <c r="F206"/>
  <c r="G206"/>
  <c r="F207"/>
  <c r="G207"/>
  <c r="F208"/>
  <c r="G208"/>
  <c r="F209"/>
  <c r="G209"/>
  <c r="F210"/>
  <c r="G210"/>
  <c r="F211"/>
  <c r="G211"/>
  <c r="F212"/>
  <c r="G212"/>
  <c r="F213"/>
  <c r="G213"/>
  <c r="F214"/>
  <c r="G214"/>
  <c r="F215"/>
  <c r="G215"/>
  <c r="F216"/>
  <c r="G216"/>
  <c r="F217"/>
  <c r="G217"/>
  <c r="F218"/>
  <c r="G218"/>
  <c r="F219"/>
  <c r="G219"/>
  <c r="F220"/>
  <c r="G220"/>
  <c r="F221"/>
  <c r="G221"/>
  <c r="F222"/>
  <c r="G222"/>
  <c r="F223"/>
  <c r="G223"/>
  <c r="F224"/>
  <c r="G224"/>
  <c r="F225"/>
  <c r="G225"/>
  <c r="F226"/>
  <c r="G226"/>
  <c r="F227"/>
  <c r="G227"/>
  <c r="F228"/>
  <c r="G228"/>
  <c r="F229"/>
  <c r="G229"/>
  <c r="F230"/>
  <c r="G230"/>
  <c r="F231"/>
  <c r="G231"/>
  <c r="F232"/>
  <c r="G232"/>
  <c r="F233"/>
  <c r="G233"/>
  <c r="F234"/>
  <c r="G234"/>
  <c r="F235"/>
  <c r="G235"/>
  <c r="F236"/>
  <c r="G236"/>
  <c r="F237"/>
  <c r="G237"/>
  <c r="F238"/>
  <c r="G238"/>
  <c r="F239"/>
  <c r="F240"/>
  <c r="F241"/>
  <c r="F242"/>
  <c r="F243"/>
  <c r="F244"/>
  <c r="F245"/>
  <c r="F246"/>
  <c r="F247"/>
  <c r="F248"/>
  <c r="F249"/>
  <c r="F250"/>
  <c r="G6" i="11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7" i="3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8" i="6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7"/>
  <c r="B9" i="10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"/>
  <c r="B8" i="5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7"/>
  <c r="G61" i="6"/>
  <c r="H61" s="1"/>
  <c r="G62"/>
  <c r="H62" s="1"/>
  <c r="G63"/>
  <c r="H63" s="1"/>
  <c r="D61"/>
  <c r="E61"/>
  <c r="D62"/>
  <c r="E62" s="1"/>
  <c r="D63"/>
  <c r="E63" s="1"/>
  <c r="F7" i="3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F116"/>
  <c r="F117"/>
  <c r="F118"/>
  <c r="F9" i="10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3"/>
  <c r="G43"/>
  <c r="F44"/>
  <c r="G44"/>
  <c r="F45"/>
  <c r="G45"/>
  <c r="F46"/>
  <c r="G46"/>
  <c r="F47"/>
  <c r="G47"/>
  <c r="F48"/>
  <c r="G48"/>
  <c r="F49"/>
  <c r="G49"/>
  <c r="F50"/>
  <c r="G50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5"/>
  <c r="G65"/>
  <c r="F66"/>
  <c r="G66"/>
  <c r="F67"/>
  <c r="G67"/>
  <c r="F68"/>
  <c r="G68"/>
  <c r="F69"/>
  <c r="G69"/>
  <c r="F70"/>
  <c r="G70"/>
  <c r="F71"/>
  <c r="G71"/>
  <c r="F72"/>
  <c r="G72"/>
  <c r="F73"/>
  <c r="G73"/>
  <c r="F74"/>
  <c r="G74"/>
  <c r="F75"/>
  <c r="G75"/>
  <c r="F76"/>
  <c r="G76"/>
  <c r="F77"/>
  <c r="G77"/>
  <c r="F78"/>
  <c r="G78"/>
  <c r="F79"/>
  <c r="G79"/>
  <c r="F80"/>
  <c r="G80"/>
  <c r="F8"/>
  <c r="G8"/>
  <c r="F7" i="9"/>
  <c r="G7" s="1"/>
  <c r="F8"/>
  <c r="G8" s="1"/>
  <c r="F9"/>
  <c r="G9" s="1"/>
  <c r="F10"/>
  <c r="G10" s="1"/>
  <c r="F11"/>
  <c r="G11" s="1"/>
  <c r="F12"/>
  <c r="G12"/>
  <c r="F13"/>
  <c r="G13" s="1"/>
  <c r="F14"/>
  <c r="G14"/>
  <c r="F15"/>
  <c r="G15" s="1"/>
  <c r="F16"/>
  <c r="G16" s="1"/>
  <c r="F17"/>
  <c r="G17" s="1"/>
  <c r="F18"/>
  <c r="G18" s="1"/>
  <c r="F19"/>
  <c r="G19" s="1"/>
  <c r="F20"/>
  <c r="G20"/>
  <c r="F21"/>
  <c r="G21" s="1"/>
  <c r="F22"/>
  <c r="G22" s="1"/>
  <c r="F23"/>
  <c r="G23" s="1"/>
  <c r="F24"/>
  <c r="F25"/>
  <c r="F26"/>
  <c r="F27"/>
  <c r="F28"/>
  <c r="F29"/>
  <c r="F30"/>
  <c r="F31"/>
  <c r="F32"/>
  <c r="F33"/>
  <c r="G33" s="1"/>
  <c r="F34"/>
  <c r="G34" s="1"/>
  <c r="F35"/>
  <c r="G35"/>
  <c r="F36"/>
  <c r="G36" s="1"/>
  <c r="F37"/>
  <c r="G37" s="1"/>
  <c r="F38"/>
  <c r="G38"/>
  <c r="F39"/>
  <c r="G39"/>
  <c r="F40"/>
  <c r="G40" s="1"/>
  <c r="F41"/>
  <c r="G41" s="1"/>
  <c r="F42"/>
  <c r="G42" s="1"/>
  <c r="F43"/>
  <c r="G43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/>
  <c r="F76"/>
  <c r="G76" s="1"/>
  <c r="F77"/>
  <c r="G77" s="1"/>
  <c r="F78"/>
  <c r="G78" s="1"/>
  <c r="G8" i="5"/>
  <c r="H8" s="1"/>
  <c r="G9"/>
  <c r="H9" s="1"/>
  <c r="G10"/>
  <c r="G11"/>
  <c r="G12"/>
  <c r="G13"/>
  <c r="G14"/>
  <c r="G15"/>
  <c r="G16"/>
  <c r="G17"/>
  <c r="G18"/>
  <c r="G19"/>
  <c r="G20"/>
  <c r="G21"/>
  <c r="G22"/>
  <c r="H22" s="1"/>
  <c r="G23"/>
  <c r="G24"/>
  <c r="H24" s="1"/>
  <c r="G25"/>
  <c r="H25" s="1"/>
  <c r="G26"/>
  <c r="G27"/>
  <c r="G28"/>
  <c r="H28" s="1"/>
  <c r="G29"/>
  <c r="H29" s="1"/>
  <c r="G30"/>
  <c r="H30" s="1"/>
  <c r="G31"/>
  <c r="H3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56"/>
  <c r="H56" s="1"/>
  <c r="G7"/>
  <c r="H7" s="1"/>
  <c r="G8" i="6"/>
  <c r="G9"/>
  <c r="G10"/>
  <c r="G11"/>
  <c r="G12"/>
  <c r="G13"/>
  <c r="G14"/>
  <c r="G15"/>
  <c r="G16"/>
  <c r="H16" s="1"/>
  <c r="G17"/>
  <c r="H17" s="1"/>
  <c r="G18"/>
  <c r="H18" s="1"/>
  <c r="G19"/>
  <c r="H19" s="1"/>
  <c r="G20"/>
  <c r="H20" s="1"/>
  <c r="G21"/>
  <c r="G22"/>
  <c r="G23"/>
  <c r="G24"/>
  <c r="G25"/>
  <c r="G26"/>
  <c r="G27"/>
  <c r="G28"/>
  <c r="G29"/>
  <c r="G30"/>
  <c r="G31"/>
  <c r="H31" s="1"/>
  <c r="G33"/>
  <c r="H33"/>
  <c r="G34"/>
  <c r="H34" s="1"/>
  <c r="G35"/>
  <c r="H35" s="1"/>
  <c r="G36"/>
  <c r="H36" s="1"/>
  <c r="G37"/>
  <c r="H37"/>
  <c r="G38"/>
  <c r="H38" s="1"/>
  <c r="G39"/>
  <c r="H39" s="1"/>
  <c r="G40"/>
  <c r="H40" s="1"/>
  <c r="G41"/>
  <c r="H4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/>
  <c r="G50"/>
  <c r="H50" s="1"/>
  <c r="G51"/>
  <c r="H51" s="1"/>
  <c r="G59"/>
  <c r="H59" s="1"/>
  <c r="G60"/>
  <c r="H60" s="1"/>
  <c r="G7"/>
  <c r="H7" s="1"/>
  <c r="G47" i="5"/>
  <c r="H47"/>
  <c r="G56" i="6"/>
  <c r="H56"/>
  <c r="G52"/>
  <c r="H52"/>
  <c r="G54" i="5"/>
  <c r="H54"/>
  <c r="G50"/>
  <c r="H50" s="1"/>
  <c r="G55" i="6"/>
  <c r="H55"/>
  <c r="G53" i="5"/>
  <c r="H53"/>
  <c r="G49"/>
  <c r="H49"/>
  <c r="G58" i="6"/>
  <c r="H58"/>
  <c r="G54"/>
  <c r="H54" s="1"/>
  <c r="G32"/>
  <c r="H32"/>
  <c r="G52" i="5"/>
  <c r="H52" s="1"/>
  <c r="G48"/>
  <c r="H48" s="1"/>
  <c r="G57" i="6"/>
  <c r="H57"/>
  <c r="G53"/>
  <c r="H53"/>
  <c r="G55" i="5"/>
  <c r="H55" s="1"/>
  <c r="G51"/>
  <c r="H51" s="1"/>
  <c r="H8" i="6"/>
  <c r="H9"/>
  <c r="H10"/>
  <c r="H11"/>
  <c r="H12"/>
  <c r="H13"/>
  <c r="H14"/>
  <c r="H15"/>
  <c r="H21"/>
  <c r="H22"/>
  <c r="H23"/>
  <c r="H24"/>
  <c r="H25"/>
  <c r="H26"/>
  <c r="H27"/>
  <c r="H28"/>
  <c r="H29"/>
  <c r="H30"/>
  <c r="D8"/>
  <c r="E8" s="1"/>
  <c r="D9"/>
  <c r="E9" s="1"/>
  <c r="D10"/>
  <c r="E10" s="1"/>
  <c r="D11"/>
  <c r="E11"/>
  <c r="D12"/>
  <c r="E12" s="1"/>
  <c r="D13"/>
  <c r="E13"/>
  <c r="D14"/>
  <c r="E14" s="1"/>
  <c r="D15"/>
  <c r="E15" s="1"/>
  <c r="D16"/>
  <c r="E16" s="1"/>
  <c r="D17"/>
  <c r="E17" s="1"/>
  <c r="D18"/>
  <c r="E18" s="1"/>
  <c r="D19"/>
  <c r="E19"/>
  <c r="D20"/>
  <c r="E20" s="1"/>
  <c r="D21"/>
  <c r="E21"/>
  <c r="D22"/>
  <c r="E22" s="1"/>
  <c r="D23"/>
  <c r="E23" s="1"/>
  <c r="D24"/>
  <c r="E24" s="1"/>
  <c r="D25"/>
  <c r="E25" s="1"/>
  <c r="D26"/>
  <c r="E26" s="1"/>
  <c r="D27"/>
  <c r="E27"/>
  <c r="D28"/>
  <c r="E28" s="1"/>
  <c r="D29"/>
  <c r="E29"/>
  <c r="D30"/>
  <c r="E30" s="1"/>
  <c r="D31"/>
  <c r="E31" s="1"/>
  <c r="D32"/>
  <c r="E32" s="1"/>
  <c r="D33"/>
  <c r="E33" s="1"/>
  <c r="D34"/>
  <c r="E34" s="1"/>
  <c r="D35"/>
  <c r="E35"/>
  <c r="D36"/>
  <c r="E36" s="1"/>
  <c r="D37"/>
  <c r="E37"/>
  <c r="D38"/>
  <c r="E38" s="1"/>
  <c r="D39"/>
  <c r="E39" s="1"/>
  <c r="D40"/>
  <c r="E40" s="1"/>
  <c r="D41"/>
  <c r="E41" s="1"/>
  <c r="D42"/>
  <c r="E42" s="1"/>
  <c r="D43"/>
  <c r="E43"/>
  <c r="D44"/>
  <c r="E44" s="1"/>
  <c r="D45"/>
  <c r="E45"/>
  <c r="D46"/>
  <c r="E46" s="1"/>
  <c r="D47"/>
  <c r="E47" s="1"/>
  <c r="D48"/>
  <c r="E48" s="1"/>
  <c r="D49"/>
  <c r="E49" s="1"/>
  <c r="D50"/>
  <c r="E50" s="1"/>
  <c r="D51"/>
  <c r="E51"/>
  <c r="D52"/>
  <c r="E52" s="1"/>
  <c r="D53"/>
  <c r="E53"/>
  <c r="D54"/>
  <c r="E54" s="1"/>
  <c r="D55"/>
  <c r="E55" s="1"/>
  <c r="D56"/>
  <c r="E56" s="1"/>
  <c r="D57"/>
  <c r="E57" s="1"/>
  <c r="D58"/>
  <c r="E58" s="1"/>
  <c r="D59"/>
  <c r="E59"/>
  <c r="D60"/>
  <c r="E60" s="1"/>
  <c r="D7"/>
  <c r="E7"/>
  <c r="H19" i="5"/>
  <c r="H23"/>
  <c r="H27"/>
  <c r="H10"/>
  <c r="H11"/>
  <c r="H12"/>
  <c r="H13"/>
  <c r="H14"/>
  <c r="H15"/>
  <c r="H16"/>
  <c r="H17"/>
  <c r="H18"/>
  <c r="H20"/>
  <c r="H21"/>
  <c r="H26"/>
  <c r="D9"/>
  <c r="E9"/>
  <c r="D25"/>
  <c r="E25"/>
  <c r="D41"/>
  <c r="E41"/>
  <c r="D57"/>
  <c r="E57" s="1"/>
  <c r="D7"/>
  <c r="E7"/>
  <c r="D8"/>
  <c r="E8"/>
  <c r="D10"/>
  <c r="E10" s="1"/>
  <c r="D11"/>
  <c r="E11"/>
  <c r="D12"/>
  <c r="E12"/>
  <c r="D13"/>
  <c r="E13"/>
  <c r="D14"/>
  <c r="E14"/>
  <c r="D15"/>
  <c r="E15" s="1"/>
  <c r="D16"/>
  <c r="E16"/>
  <c r="D17"/>
  <c r="E17"/>
  <c r="D18"/>
  <c r="E18" s="1"/>
  <c r="D19"/>
  <c r="E19"/>
  <c r="D20"/>
  <c r="E20"/>
  <c r="D21"/>
  <c r="E21"/>
  <c r="D22"/>
  <c r="E22"/>
  <c r="D23"/>
  <c r="E23" s="1"/>
  <c r="D24"/>
  <c r="E24"/>
  <c r="D26"/>
  <c r="E26"/>
  <c r="D27"/>
  <c r="E27" s="1"/>
  <c r="D28"/>
  <c r="E28"/>
  <c r="D29"/>
  <c r="E29"/>
  <c r="D30"/>
  <c r="E30"/>
  <c r="D31"/>
  <c r="E31"/>
  <c r="D32"/>
  <c r="E32" s="1"/>
  <c r="D33"/>
  <c r="E33"/>
  <c r="D34"/>
  <c r="E34"/>
  <c r="D35"/>
  <c r="E35" s="1"/>
  <c r="D36"/>
  <c r="E36"/>
  <c r="D37"/>
  <c r="E37"/>
  <c r="D38"/>
  <c r="E38"/>
  <c r="D39"/>
  <c r="E39"/>
  <c r="D40"/>
  <c r="E40" s="1"/>
  <c r="D42"/>
  <c r="E42"/>
  <c r="D43"/>
  <c r="E43"/>
  <c r="D44"/>
  <c r="E44" s="1"/>
  <c r="D45"/>
  <c r="E45"/>
  <c r="D46"/>
  <c r="E46"/>
  <c r="D47"/>
  <c r="E47"/>
  <c r="D48"/>
  <c r="E48"/>
  <c r="D49"/>
  <c r="E49" s="1"/>
  <c r="D50"/>
  <c r="E50"/>
  <c r="D51"/>
  <c r="E51"/>
  <c r="D52"/>
  <c r="E52" s="1"/>
  <c r="D53"/>
  <c r="E53"/>
  <c r="D54"/>
  <c r="E54"/>
  <c r="D55"/>
  <c r="E55"/>
  <c r="D56"/>
  <c r="E56"/>
  <c r="D58"/>
  <c r="E58" s="1"/>
  <c r="D59"/>
  <c r="E59"/>
  <c r="D60"/>
  <c r="E60"/>
  <c r="D61"/>
  <c r="E61" s="1"/>
  <c r="D62"/>
  <c r="E62"/>
  <c r="D63"/>
  <c r="E63"/>
  <c r="D64"/>
  <c r="E64"/>
  <c r="D65"/>
  <c r="E65"/>
  <c r="D66"/>
  <c r="E66" s="1"/>
  <c r="D67"/>
  <c r="E67"/>
  <c r="D68"/>
  <c r="E68"/>
  <c r="D69"/>
  <c r="E69" s="1"/>
  <c r="D70"/>
  <c r="E70"/>
  <c r="D71"/>
  <c r="E71"/>
  <c r="D72"/>
  <c r="E72"/>
</calcChain>
</file>

<file path=xl/comments1.xml><?xml version="1.0" encoding="utf-8"?>
<comments xmlns="http://schemas.openxmlformats.org/spreadsheetml/2006/main">
  <authors>
    <author>Автор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>COLOUR PN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<sst xmlns="http://schemas.openxmlformats.org/spreadsheetml/2006/main" count="12176" uniqueCount="3371">
  <si>
    <t>Statoil</t>
  </si>
  <si>
    <t>Allianz</t>
  </si>
  <si>
    <t>RUSY12018LAS</t>
  </si>
  <si>
    <t>Accor</t>
  </si>
  <si>
    <t>DSV</t>
  </si>
  <si>
    <t>RUSY12021LAS</t>
  </si>
  <si>
    <t>RUSY12027LAS</t>
  </si>
  <si>
    <t>Unicredit</t>
  </si>
  <si>
    <t>RUSY12031LAS</t>
  </si>
  <si>
    <t>Danone</t>
  </si>
  <si>
    <t>Geodis</t>
  </si>
  <si>
    <t>Societe Generale</t>
  </si>
  <si>
    <t>Man</t>
  </si>
  <si>
    <t>RUSY12011LAS</t>
  </si>
  <si>
    <t>BASF</t>
  </si>
  <si>
    <t>Customer Name</t>
  </si>
  <si>
    <t>PC</t>
  </si>
  <si>
    <t>Number of Employees in Russia</t>
  </si>
  <si>
    <t>n/a</t>
  </si>
  <si>
    <t>3000, 9 plants</t>
  </si>
  <si>
    <t>RUSY12066LAS</t>
  </si>
  <si>
    <t>Important Comments</t>
  </si>
  <si>
    <t>Small Office</t>
  </si>
  <si>
    <t>Black High Yield Corporate 10k</t>
  </si>
  <si>
    <t>60F5H0E</t>
  </si>
  <si>
    <t>Black Extra High Yield Corporate 20k</t>
  </si>
  <si>
    <t>60F5X0E</t>
  </si>
  <si>
    <t>Black High Yield Regular 5k</t>
  </si>
  <si>
    <t>50F0HA0</t>
  </si>
  <si>
    <t>Black Extra High Yield Regular 10k</t>
  </si>
  <si>
    <t>50F0XA0</t>
  </si>
  <si>
    <t>Black Ultra High Yield Regular 20k</t>
  </si>
  <si>
    <t>50F0UA0</t>
  </si>
  <si>
    <t>Imaging Unit Regular 60k</t>
  </si>
  <si>
    <t>50F0ZA0</t>
  </si>
  <si>
    <t>Black High Yield Regular 10k</t>
  </si>
  <si>
    <t>60F0HA0</t>
  </si>
  <si>
    <t>Black Extra High Yield Regular 20k</t>
  </si>
  <si>
    <t>60F0XA0</t>
  </si>
  <si>
    <t>Staples 1K 5 Pack</t>
  </si>
  <si>
    <t>35S8500</t>
  </si>
  <si>
    <t>Black Standard Yield Return Program toner 6k</t>
  </si>
  <si>
    <t>52D5000</t>
  </si>
  <si>
    <t>Black High Yield Return Program toner 25k</t>
  </si>
  <si>
    <t>52D5H00</t>
  </si>
  <si>
    <t>Black Extra High Yield Return Program toner 45k</t>
  </si>
  <si>
    <t>52D5X00</t>
  </si>
  <si>
    <t>62D5000</t>
  </si>
  <si>
    <t>62D5H00</t>
  </si>
  <si>
    <t>62D5X00</t>
  </si>
  <si>
    <t>Imaging Kit Return Program 100k</t>
  </si>
  <si>
    <t>52D0Z00</t>
  </si>
  <si>
    <t>Black High Yield toner 25k</t>
  </si>
  <si>
    <t>52D0HA0</t>
  </si>
  <si>
    <t>Black Extra High Yield toner 45k</t>
  </si>
  <si>
    <t>52D0XA0</t>
  </si>
  <si>
    <t>62D0HA0</t>
  </si>
  <si>
    <t>62D0XA0</t>
  </si>
  <si>
    <t>Imaging kit 100k</t>
  </si>
  <si>
    <t>52D0ZA0</t>
  </si>
  <si>
    <t>Black High Yield Coporate toner 25k</t>
  </si>
  <si>
    <t>52D5H0E</t>
  </si>
  <si>
    <t>Black High Yield Return 25K Label Apps Cartridge MS710/MS711</t>
  </si>
  <si>
    <t>52D5H0L</t>
  </si>
  <si>
    <t>Black Extra High Yield Return 45K Label Apps Cartridge MS710/MS711</t>
  </si>
  <si>
    <t>52D5X0L</t>
  </si>
  <si>
    <t>Black Extra High Yield Coporate toner 45k</t>
  </si>
  <si>
    <t>62D5H0E</t>
  </si>
  <si>
    <t>62D5X0E</t>
  </si>
  <si>
    <t>Black Standard Yield Return Program 1k</t>
  </si>
  <si>
    <t>70C80K0</t>
  </si>
  <si>
    <t>Cyan Standard Yield Return Program 1k</t>
  </si>
  <si>
    <t>70C80C0</t>
  </si>
  <si>
    <t>Magenta Standard Yield Return Program 1k</t>
  </si>
  <si>
    <t>70C80M0</t>
  </si>
  <si>
    <t>Yellow Standard Yield Return Program 1k</t>
  </si>
  <si>
    <t>70C80Y0</t>
  </si>
  <si>
    <t>Black High Yield Return Program 4k</t>
  </si>
  <si>
    <t>70C8HK0</t>
  </si>
  <si>
    <t>Cyan High Yield Return Program 3k</t>
  </si>
  <si>
    <t>70C8HC0</t>
  </si>
  <si>
    <t>Magenta High Yield Return Program 3k</t>
  </si>
  <si>
    <t>70C8HM0</t>
  </si>
  <si>
    <t>Yellow High Yield Return Program 3k</t>
  </si>
  <si>
    <t>70C8HY0</t>
  </si>
  <si>
    <t>Black Extra High Yield Return Program 8k</t>
  </si>
  <si>
    <t>70C8XK0</t>
  </si>
  <si>
    <t>Cyan Extra High Yield Return Program 4k</t>
  </si>
  <si>
    <t>70C8XC0</t>
  </si>
  <si>
    <t>Magenta Extra High Yield Return Program 4k</t>
  </si>
  <si>
    <t>70C8XM0</t>
  </si>
  <si>
    <t>Yellow Extra High Yield Return Program 4k</t>
  </si>
  <si>
    <t>70C8XY0</t>
  </si>
  <si>
    <t>Black Lowest Yield Return Program 1k</t>
  </si>
  <si>
    <t>80C80K0</t>
  </si>
  <si>
    <t>Cyan Lowest Yield Return Program 1k</t>
  </si>
  <si>
    <t>80C80C0</t>
  </si>
  <si>
    <t>Magenta Lowest Yield Return Program 1k</t>
  </si>
  <si>
    <t>80C80M0</t>
  </si>
  <si>
    <t>Yellow Lowest Yield Return Program 1k</t>
  </si>
  <si>
    <t>80C80Y0</t>
  </si>
  <si>
    <t>Black Standard Yield Return Program 2.5k</t>
  </si>
  <si>
    <t>80C8SK0</t>
  </si>
  <si>
    <t>Cyan Standard Yield Return Program 2k</t>
  </si>
  <si>
    <t>80C8SC0</t>
  </si>
  <si>
    <t>Magenta Standard Yield Return Program 2k</t>
  </si>
  <si>
    <t>80C8SM0</t>
  </si>
  <si>
    <t>Yellow Standard Yield Return Program 2k</t>
  </si>
  <si>
    <t>80C8SY0</t>
  </si>
  <si>
    <t>80C8HK0</t>
  </si>
  <si>
    <t>80C8HC0</t>
  </si>
  <si>
    <t>80C8HM0</t>
  </si>
  <si>
    <t>80C8HY0</t>
  </si>
  <si>
    <t>80C8XK0</t>
  </si>
  <si>
    <t>80C8XC0</t>
  </si>
  <si>
    <t>80C8XM0</t>
  </si>
  <si>
    <t>80C8XY0</t>
  </si>
  <si>
    <t>Black Imaging Unit Regular 40k</t>
  </si>
  <si>
    <t>70C0Z10</t>
  </si>
  <si>
    <t>Black and Color Imaging Unit 40k</t>
  </si>
  <si>
    <t>70C0Z50</t>
  </si>
  <si>
    <t>Black High Yield Regular 4k</t>
  </si>
  <si>
    <t>70C0H10</t>
  </si>
  <si>
    <t>Cyan High Yield Regular 3k</t>
  </si>
  <si>
    <t>70C0H20</t>
  </si>
  <si>
    <t>Magenta High Yield Regular 3k</t>
  </si>
  <si>
    <t>70C0H30</t>
  </si>
  <si>
    <t>Yellow High Yield Regular 3k</t>
  </si>
  <si>
    <t>70C0H40</t>
  </si>
  <si>
    <t>Black Extra High Yield Regular 8k</t>
  </si>
  <si>
    <t>70C0X10</t>
  </si>
  <si>
    <t>Cyan Extra High Yield Regular 4k</t>
  </si>
  <si>
    <t>70C0X20</t>
  </si>
  <si>
    <t>Magenta Extra High Yield Regular 4k</t>
  </si>
  <si>
    <t>70C0X30</t>
  </si>
  <si>
    <t>Yellow Extra High Yield Regular 4k</t>
  </si>
  <si>
    <t>70C0X40</t>
  </si>
  <si>
    <t>Black Standard Yield Regular 2.5k</t>
  </si>
  <si>
    <t>80C0S10</t>
  </si>
  <si>
    <t>Cyan Standard Yield Regular 2k</t>
  </si>
  <si>
    <t>80C0S20</t>
  </si>
  <si>
    <t>Magenta Standard Yield Regular 2k</t>
  </si>
  <si>
    <t>80C0S30</t>
  </si>
  <si>
    <t>Yellow Standard Yield Regular 2k</t>
  </si>
  <si>
    <t>80C0S40</t>
  </si>
  <si>
    <t>80C0H10</t>
  </si>
  <si>
    <t>80C0H20</t>
  </si>
  <si>
    <t>80C0H30</t>
  </si>
  <si>
    <t>80C0H40</t>
  </si>
  <si>
    <t>80C0X10</t>
  </si>
  <si>
    <t>80C0X20</t>
  </si>
  <si>
    <t>80C0X30</t>
  </si>
  <si>
    <t>80C0X40</t>
  </si>
  <si>
    <t>Photoconductor Unit 4-Pack Regular 40k</t>
  </si>
  <si>
    <t>70C0P00</t>
  </si>
  <si>
    <t>Black Developer Unit Regular 40k</t>
  </si>
  <si>
    <t>70C0D10</t>
  </si>
  <si>
    <t>Cyan Developer Unit Regular 40k</t>
  </si>
  <si>
    <t>70C0D20</t>
  </si>
  <si>
    <t>Magenta Developer Unit Regular 40k</t>
  </si>
  <si>
    <t>70C0D30</t>
  </si>
  <si>
    <t>Yellow Developer Unit Regular 40k</t>
  </si>
  <si>
    <t>70C0D40</t>
  </si>
  <si>
    <t>Cyan High Yield Corporate 4k</t>
  </si>
  <si>
    <t>70C8HKE</t>
  </si>
  <si>
    <t>Black High Yield Corporate 3k</t>
  </si>
  <si>
    <t>70C8HCE</t>
  </si>
  <si>
    <t>Magenta High Yield Corporate 3k</t>
  </si>
  <si>
    <t>70C8HME</t>
  </si>
  <si>
    <t>Yellow High Yield Corporate 3k</t>
  </si>
  <si>
    <t>70C8HYE</t>
  </si>
  <si>
    <t>Black Extra High Yield Corporate 8k</t>
  </si>
  <si>
    <t>70C8XKE</t>
  </si>
  <si>
    <t>Cyan Extra High Yield Corporate 4k</t>
  </si>
  <si>
    <t>70C8XCE</t>
  </si>
  <si>
    <t>Magenta Extra High Yield Corporate 4k</t>
  </si>
  <si>
    <t>70C8XME</t>
  </si>
  <si>
    <t>Yellow Extra High Yield Corporate 4k</t>
  </si>
  <si>
    <t>70C8XYE</t>
  </si>
  <si>
    <t>Black Standard Yield Corporate 2.5k</t>
  </si>
  <si>
    <t>80C8SKE</t>
  </si>
  <si>
    <t>Cyan Standard Yield Corporate 2k</t>
  </si>
  <si>
    <t>80C8SCE</t>
  </si>
  <si>
    <t>Magenta Standard Yield Corporate 2k</t>
  </si>
  <si>
    <t>80C8SME</t>
  </si>
  <si>
    <t>Yellow Standard Yield Corporate 2k</t>
  </si>
  <si>
    <t>80C8SYE</t>
  </si>
  <si>
    <t>Black High Yield Corporate 4k</t>
  </si>
  <si>
    <t>80C8HKE</t>
  </si>
  <si>
    <t>Cyan High Yield Corporate 3k</t>
  </si>
  <si>
    <t>80C8HCE</t>
  </si>
  <si>
    <t>80C8HME</t>
  </si>
  <si>
    <t>80C8HYE</t>
  </si>
  <si>
    <t>80C8XKE</t>
  </si>
  <si>
    <t>80C8XCE</t>
  </si>
  <si>
    <t>80C8XME</t>
  </si>
  <si>
    <t>80C8XYE</t>
  </si>
  <si>
    <t>OPTION    25XX/24XX SERIES ASF</t>
  </si>
  <si>
    <t>12T0693</t>
  </si>
  <si>
    <t>12T0694</t>
  </si>
  <si>
    <t>OPTION    24XX SERIES TRCTR 2N</t>
  </si>
  <si>
    <t>12T0695</t>
  </si>
  <si>
    <t>OPTION    24XX SERIES TRCTR 2W</t>
  </si>
  <si>
    <t>12T0696</t>
  </si>
  <si>
    <t>STAND     25XX/24XX PAPER SUPP</t>
  </si>
  <si>
    <t>12T0697</t>
  </si>
  <si>
    <t>Lexmark 64MB User Flash (X264, X36x)</t>
  </si>
  <si>
    <t>13B4006</t>
  </si>
  <si>
    <t>OPTION    TRACTOR 2 4227-300</t>
  </si>
  <si>
    <t>13L0210</t>
  </si>
  <si>
    <t>Lexmark PARALLEL 1284-B INTERFACE CARD</t>
  </si>
  <si>
    <t>14F0000</t>
  </si>
  <si>
    <t>FEATURE   M0NSTR (GBII EN) TLI</t>
  </si>
  <si>
    <t>14F0037</t>
  </si>
  <si>
    <t>FEATURE   MOZZ (FIBER) TLI</t>
  </si>
  <si>
    <t>14F0042</t>
  </si>
  <si>
    <t>IPS       802.11 BGN CARD-EMEA</t>
  </si>
  <si>
    <t>14F0045</t>
  </si>
  <si>
    <t>TOP ASM   FAX FEATURE</t>
  </si>
  <si>
    <t>14F0052</t>
  </si>
  <si>
    <t>TOP ASM   TLI RS232C ISP</t>
  </si>
  <si>
    <t>14F0100</t>
  </si>
  <si>
    <t>TOP ASM   TLI 80GB/160GB HD (F</t>
  </si>
  <si>
    <t>14F0102</t>
  </si>
  <si>
    <t>OPTION    256MB USER FLASH</t>
  </si>
  <si>
    <t>14F0245</t>
  </si>
  <si>
    <t>ADAPTER ASENA 4P USB W/W</t>
  </si>
  <si>
    <t>14T0220</t>
  </si>
  <si>
    <t>TRAY      2000 SHEE.DUAL INPUT</t>
  </si>
  <si>
    <t>15R0120</t>
  </si>
  <si>
    <t>FEATURE   W840 PRINTER STAND</t>
  </si>
  <si>
    <t>15R0140</t>
  </si>
  <si>
    <t>OPTION    2/4 HOLE FINISHER</t>
  </si>
  <si>
    <t>15R0143</t>
  </si>
  <si>
    <t>OPTION    2000-SHEET HCF</t>
  </si>
  <si>
    <t>15R0145</t>
  </si>
  <si>
    <t>OPTION    2X500 SHEET DRAWER</t>
  </si>
  <si>
    <t>15R0146</t>
  </si>
  <si>
    <t>OPTION    X85XE BOOKLET 2/4</t>
  </si>
  <si>
    <t>15R0336</t>
  </si>
  <si>
    <t>6500e Forms and Bar Code Card</t>
  </si>
  <si>
    <t>16J0834</t>
  </si>
  <si>
    <t>6500e Card for IPDS</t>
  </si>
  <si>
    <t>16J0835</t>
  </si>
  <si>
    <t>6500e Prescribe Card</t>
  </si>
  <si>
    <t>16J0836</t>
  </si>
  <si>
    <t>PRSCRB CRDX65X PRESCRIBE CARD</t>
  </si>
  <si>
    <t>16M0119</t>
  </si>
  <si>
    <t>TRAY OPT  550-M OPTION TRAY</t>
  </si>
  <si>
    <t>16M1100</t>
  </si>
  <si>
    <t>CASTER    T65X-CASTER BASE</t>
  </si>
  <si>
    <t>16M1207</t>
  </si>
  <si>
    <t>CASTER    73X CASTER BASE</t>
  </si>
  <si>
    <t>16M1210</t>
  </si>
  <si>
    <t>CASTER    X65X-CASTER BASE</t>
  </si>
  <si>
    <t>16M1216</t>
  </si>
  <si>
    <t>FORMS CARDX65XE F+BC CARD</t>
  </si>
  <si>
    <t>16M1253</t>
  </si>
  <si>
    <t>IPDS CARD X65XE IPDS CARD</t>
  </si>
  <si>
    <t>16M1254</t>
  </si>
  <si>
    <t>BAR CD CRDX860DE/X862DE/X864DE</t>
  </si>
  <si>
    <t>19Z0030</t>
  </si>
  <si>
    <t>IPDS CARD X860DE/X862DE/X864DE</t>
  </si>
  <si>
    <t>19Z0031</t>
  </si>
  <si>
    <t>BAR CD CRDW850 FORMS &amp; BAR COD</t>
  </si>
  <si>
    <t>19Z0032</t>
  </si>
  <si>
    <t>IPDS CARD W850 CARD FOR IPDS &amp;</t>
  </si>
  <si>
    <t>19Z0033</t>
  </si>
  <si>
    <t>PRSCRB CRDW850 PRESCRIBE CARD</t>
  </si>
  <si>
    <t>19Z4038</t>
  </si>
  <si>
    <t>PRSCRB CRD X860de/X862de/X864de PRESCRIB</t>
  </si>
  <si>
    <t>19Z4039</t>
  </si>
  <si>
    <t xml:space="preserve">520-Sheet Drawer Stand w/ Cabinet </t>
  </si>
  <si>
    <t>22Z0012</t>
  </si>
  <si>
    <t>Three Tray Module (1560 Sheet Input Option)</t>
  </si>
  <si>
    <t>22Z0013</t>
  </si>
  <si>
    <t xml:space="preserve">Tandem Tray Module (2520 Sheet Input Option)  </t>
  </si>
  <si>
    <t>22Z0014</t>
  </si>
  <si>
    <t xml:space="preserve">High capacity feeder (2000 Sheet input Option) </t>
  </si>
  <si>
    <t>22Z0015</t>
  </si>
  <si>
    <t xml:space="preserve">Standard office Finisher 4-hole </t>
  </si>
  <si>
    <t>22Z0175</t>
  </si>
  <si>
    <t xml:space="preserve">Booklet Finisher 4-hole </t>
  </si>
  <si>
    <t>22Z0176</t>
  </si>
  <si>
    <t>Lexmark C950 Forms and Bar Code Card</t>
  </si>
  <si>
    <t>22Z0182</t>
  </si>
  <si>
    <t xml:space="preserve">Lexmark C950 Card for IPDS </t>
  </si>
  <si>
    <t>22Z0183</t>
  </si>
  <si>
    <t>Lexmark C950 PRESCRIBE Card</t>
  </si>
  <si>
    <t>22Z0184</t>
  </si>
  <si>
    <t>Lexmark X95x Forms and Bar Code Card</t>
  </si>
  <si>
    <t>22Z0185</t>
  </si>
  <si>
    <t xml:space="preserve">Lexmark X95x Card for IPDS </t>
  </si>
  <si>
    <t>22Z0186</t>
  </si>
  <si>
    <t>Lexmark X95x PRESCRIBE Card</t>
  </si>
  <si>
    <t>22Z0187</t>
  </si>
  <si>
    <t>Lexmark C92x 550-Sheet Drawer</t>
  </si>
  <si>
    <t>24Z0030</t>
  </si>
  <si>
    <t>550 Sheet Drawer</t>
  </si>
  <si>
    <t>Lexmark C92x Caster Base with Cabinet</t>
  </si>
  <si>
    <t>24Z0031</t>
  </si>
  <si>
    <t>C925/X925 Printer Stand (Cabinet + Caster Base)</t>
  </si>
  <si>
    <t>Lexmark C92x Connectivity Installation K</t>
  </si>
  <si>
    <t>24Z0033</t>
  </si>
  <si>
    <t>C925 Connectivity Installation Kit 39USD in local currency</t>
  </si>
  <si>
    <t>Lexmark C925 Forms and Bar Code Card</t>
  </si>
  <si>
    <t>24Z0038</t>
  </si>
  <si>
    <t>C925 Forms and Bar Code Card</t>
  </si>
  <si>
    <t>Lexmark IPDS Card for C925</t>
  </si>
  <si>
    <t>24Z0039</t>
  </si>
  <si>
    <t>C925 IPDS Card</t>
  </si>
  <si>
    <t>Lexmark C925 Card for PRESCRIBE</t>
  </si>
  <si>
    <t>24Z0040</t>
  </si>
  <si>
    <t>C925 PRESCRIBE Card</t>
  </si>
  <si>
    <t>Lexmark X925 Forms and Bar Code Card</t>
  </si>
  <si>
    <t>24Z0041</t>
  </si>
  <si>
    <t>X925 Forms and Bar Code Card</t>
  </si>
  <si>
    <t>Lexmark IPDS Card for X925</t>
  </si>
  <si>
    <t>24Z0042</t>
  </si>
  <si>
    <t>X925 IPDS Card</t>
  </si>
  <si>
    <t>Lexmark X925 Card for PRESCRIBE</t>
  </si>
  <si>
    <t>24Z0043</t>
  </si>
  <si>
    <t>X925 PRESCRIBE Card</t>
  </si>
  <si>
    <t>Lexmark MarkNet N8120 Gigabit Ethernet</t>
  </si>
  <si>
    <t>24Z0060</t>
  </si>
  <si>
    <t>C925 MarkNet N8120 Gigabit Ethernet Print Server Kit</t>
  </si>
  <si>
    <t>Lexmark MarkNet N8130 Fiber Ethernet 100</t>
  </si>
  <si>
    <t>24Z0061</t>
  </si>
  <si>
    <t>C925 MarkNet N8130 Fiber Ethernet Print Server Kit</t>
  </si>
  <si>
    <t>C925 MarkNet N8250 802.11b/g/n Wireless Print Server Kit</t>
  </si>
  <si>
    <t>24Z0063</t>
  </si>
  <si>
    <t>Lexmark RS-232C SERIAL INTERFACE CARD</t>
  </si>
  <si>
    <t>24Z0064</t>
  </si>
  <si>
    <t>C925 RS-232C Serial Interface Card Kit</t>
  </si>
  <si>
    <t>24Z0065</t>
  </si>
  <si>
    <t>C925 Parallel 1284-B Interface Card Kit</t>
  </si>
  <si>
    <t>OPTION    DUPLEX UNIT</t>
  </si>
  <si>
    <t>25A0015</t>
  </si>
  <si>
    <t>BAR CD CRDC73X F+BC CARD</t>
  </si>
  <si>
    <t>25C0433</t>
  </si>
  <si>
    <t>IPDS CARD C73X IPDS CARD (LXK)</t>
  </si>
  <si>
    <t>25C0434</t>
  </si>
  <si>
    <t>X548 Forms and Bar Code Card</t>
  </si>
  <si>
    <t>26G0050</t>
  </si>
  <si>
    <t>X548 Card for IPDS</t>
  </si>
  <si>
    <t>26G0051</t>
  </si>
  <si>
    <t>X548 Prescribe Card</t>
  </si>
  <si>
    <t>26G0052</t>
  </si>
  <si>
    <t>OPTION    C73X 550 SHEET DRAWE</t>
  </si>
  <si>
    <t>27S2100</t>
  </si>
  <si>
    <t>DRAWER OPTSPACER ASSEMBLY</t>
  </si>
  <si>
    <t>27S2190</t>
  </si>
  <si>
    <t>OPTION    C73X 2000 SHEET DRAW</t>
  </si>
  <si>
    <t>27S2400</t>
  </si>
  <si>
    <t>OPTION    C73X 550 SPECIAL MED</t>
  </si>
  <si>
    <t>27S2650</t>
  </si>
  <si>
    <t>Lexmark Hard Disk Drive (160+GB)</t>
  </si>
  <si>
    <t>27X0014</t>
  </si>
  <si>
    <t xml:space="preserve">160GB Hard Drive </t>
  </si>
  <si>
    <t>MarkNet N8250 802.11b/g/n Wireless Print Server (Rest of the World)</t>
  </si>
  <si>
    <t>27X0030</t>
  </si>
  <si>
    <t>PRSCRB CRDT656 PRESCRIBE CARD</t>
  </si>
  <si>
    <t>30G0228</t>
  </si>
  <si>
    <t>IPDS CARD T656 IPDS CARD</t>
  </si>
  <si>
    <t>30G0232</t>
  </si>
  <si>
    <t>FORMS CARDT656 FORMS &amp; BAR COD</t>
  </si>
  <si>
    <t>30G0238</t>
  </si>
  <si>
    <t>OPTION    250 OPTION TRAY</t>
  </si>
  <si>
    <t>30G0800</t>
  </si>
  <si>
    <t>OPTION    JR 550 OPTION TRAY</t>
  </si>
  <si>
    <t>30G0802</t>
  </si>
  <si>
    <t>OPTION    HIGH CAPACITY INPUT</t>
  </si>
  <si>
    <t>30G0804</t>
  </si>
  <si>
    <t>Lexmark T650 250-Sheet Duplex Unit</t>
  </si>
  <si>
    <t>30G0806</t>
  </si>
  <si>
    <t>OPTION    4062 ENVELOPE FEEDR</t>
  </si>
  <si>
    <t>30G0807</t>
  </si>
  <si>
    <t>PRCRYP CRDPRINTCRYPTION CARD</t>
  </si>
  <si>
    <t>30G0829</t>
  </si>
  <si>
    <t>C792, C925, X792, X925 PrintCryption Card</t>
  </si>
  <si>
    <t>FORMS CARDT650/2 F+BC CARD</t>
  </si>
  <si>
    <t>30G0830</t>
  </si>
  <si>
    <t>IPDS CARD T650/2 IPDS CARD</t>
  </si>
  <si>
    <t>30G0831</t>
  </si>
  <si>
    <t>FORMS CARDT654 F+BC CARD</t>
  </si>
  <si>
    <t>30G0834</t>
  </si>
  <si>
    <t>IPDS CARD T654 IPDS CARD</t>
  </si>
  <si>
    <t>30G0835</t>
  </si>
  <si>
    <t>DRAWER OPT200 SHEET UNIVERSALL</t>
  </si>
  <si>
    <t>30G0836</t>
  </si>
  <si>
    <t>DRAWER OPT550 SHEET LOCKABLE D</t>
  </si>
  <si>
    <t>30G0849</t>
  </si>
  <si>
    <t>OPTION    4062 STAPLESMART II</t>
  </si>
  <si>
    <t>30G0850</t>
  </si>
  <si>
    <t>OPTION    4062 550 OUTPUT EXP</t>
  </si>
  <si>
    <t>30G0851</t>
  </si>
  <si>
    <t>Lexmark T65x 5-Bin Mailbox</t>
  </si>
  <si>
    <t>30G0852</t>
  </si>
  <si>
    <t>TRAY OPT  4062 HI-CAP OUTPUT</t>
  </si>
  <si>
    <t>30G0853</t>
  </si>
  <si>
    <t>OPTION    SPACER OPTION TRAY 5</t>
  </si>
  <si>
    <t>30G0854</t>
  </si>
  <si>
    <t>DRAWER OPT400 UAT LOCKABLE DRA</t>
  </si>
  <si>
    <t>30G0859</t>
  </si>
  <si>
    <t>DRAWER OPT400 SHEET UAT DRAWER</t>
  </si>
  <si>
    <t>30G0860</t>
  </si>
  <si>
    <t>DRAWER OPT200 SHEET UAT DRAWER</t>
  </si>
  <si>
    <t>30G0871</t>
  </si>
  <si>
    <t>PRSCRB CRDT650/2 PRESCRIBE CAR</t>
  </si>
  <si>
    <t>30G2030</t>
  </si>
  <si>
    <t>PRSCRB CRDT654 PRESCRIBE CARD</t>
  </si>
  <si>
    <t>30G2031</t>
  </si>
  <si>
    <t>PRSCRB CRDPRESCRIBE FOR LONGBO</t>
  </si>
  <si>
    <t>34S0073</t>
  </si>
  <si>
    <t>IPDS CARD  E460/E462 IPDS Card (LXK)</t>
  </si>
  <si>
    <t>34S0074</t>
  </si>
  <si>
    <t>TRAY      ASM 250 WITH PACKAGI</t>
  </si>
  <si>
    <t>34S0250</t>
  </si>
  <si>
    <t>TRAY      ASM 550 WITH PACKAGI</t>
  </si>
  <si>
    <t>34S0550</t>
  </si>
  <si>
    <t>FORMS CARD E460 Forms + Bar Code Card w/</t>
  </si>
  <si>
    <t>34S0975</t>
  </si>
  <si>
    <t>PRSCRB CRDX463/6 PRESCRIBE CAR</t>
  </si>
  <si>
    <t>34S3018</t>
  </si>
  <si>
    <t>IPDS CARD X46X IPDS CARD</t>
  </si>
  <si>
    <t>34S7720</t>
  </si>
  <si>
    <t>FORMS CARDX46X F+BC CARD</t>
  </si>
  <si>
    <t>34S7721</t>
  </si>
  <si>
    <t>DRAWER OPTC790, X790 SERIES 55</t>
  </si>
  <si>
    <t>47B0110</t>
  </si>
  <si>
    <t>C79x, X79x 550-Sheet Drawer</t>
  </si>
  <si>
    <t>HI CAP FDRC790, X790 SERIES 20</t>
  </si>
  <si>
    <t>47B0111</t>
  </si>
  <si>
    <t>C79x, X79x 2000-Sheet High Capacity Feeder</t>
  </si>
  <si>
    <t>FURNITURE C790, X790 SERIES SP</t>
  </si>
  <si>
    <t>47B0112</t>
  </si>
  <si>
    <t>C79x, X79x Spacer</t>
  </si>
  <si>
    <t>Lexmark C79x, X79x Banner Media Tray</t>
  </si>
  <si>
    <t>47B0113</t>
  </si>
  <si>
    <t>C79x, X79x Banner Media Tray</t>
  </si>
  <si>
    <t>CASTER    C790, X790 SERIES CA</t>
  </si>
  <si>
    <t>47B0114</t>
  </si>
  <si>
    <t>C79x, X79x Caster Base</t>
  </si>
  <si>
    <t>C79x, X79x Finisher</t>
  </si>
  <si>
    <t>47B1100</t>
  </si>
  <si>
    <t>MFP OPTIONLEXMARK C790/X790 SE</t>
  </si>
  <si>
    <t>47B1101</t>
  </si>
  <si>
    <t>C79x, X79x 5-Bin Mailbox</t>
  </si>
  <si>
    <t>47B1102</t>
  </si>
  <si>
    <t>C79x, X79x High Capacity Output Stacker</t>
  </si>
  <si>
    <t>47B1103</t>
  </si>
  <si>
    <t>C79x, X79x Finisher with Hole Punch</t>
  </si>
  <si>
    <t>Lexmark X79x Forms and Bar Code Card</t>
  </si>
  <si>
    <t>47B1110</t>
  </si>
  <si>
    <t>X79X Forms and Bar Code Card</t>
  </si>
  <si>
    <t>Lexmark IPDS Card for X79x</t>
  </si>
  <si>
    <t>47B1111</t>
  </si>
  <si>
    <t>X79X IPDS Card</t>
  </si>
  <si>
    <t>Lexmark X79x Card for PRESCRIBE</t>
  </si>
  <si>
    <t>47B1112</t>
  </si>
  <si>
    <t>X79X PRESCRIBE Card</t>
  </si>
  <si>
    <t>Lexmark C79x Forms and Bar Code Card</t>
  </si>
  <si>
    <t>47B1113</t>
  </si>
  <si>
    <t>C79X Forms and Bar Code Card</t>
  </si>
  <si>
    <t>Lexmark IPDS Card for C79x</t>
  </si>
  <si>
    <t>47B1114</t>
  </si>
  <si>
    <t>C79X IPDS Card</t>
  </si>
  <si>
    <t>Lexmark C79x Card for PRESCRIBE</t>
  </si>
  <si>
    <t>47B1115</t>
  </si>
  <si>
    <t>C79X PRESCRIBE Card</t>
  </si>
  <si>
    <t>Lexmark PrintCryption Card for the Lexma</t>
  </si>
  <si>
    <t>57X9000</t>
  </si>
  <si>
    <t>Lexmark PrintCryption Card</t>
  </si>
  <si>
    <t>FORMS CARD X73xe F+BC Card</t>
  </si>
  <si>
    <t>MS00497</t>
  </si>
  <si>
    <t>IPDS CARD  X73x IPDS Card</t>
  </si>
  <si>
    <t>MS00498</t>
  </si>
  <si>
    <t>PRSCRB CRD PRESCRIBE Card for X73x</t>
  </si>
  <si>
    <t>MS04004</t>
  </si>
  <si>
    <t>550 Sheet 2nd Tray</t>
  </si>
  <si>
    <t>OPTION    OPTRAFORMS FLASH</t>
  </si>
  <si>
    <t>1010070</t>
  </si>
  <si>
    <t>FEATURE   10' PAR CABLE ROHS</t>
  </si>
  <si>
    <t>1021231</t>
  </si>
  <si>
    <t>FEATURE   S CHINA FONT SHAFT</t>
  </si>
  <si>
    <t>1021241</t>
  </si>
  <si>
    <t>FEATURE   T CHINA FONT SHAFT</t>
  </si>
  <si>
    <t>1021242</t>
  </si>
  <si>
    <t>Lexmark 1024MB DDR2-DRAM (C73x, X560, T6</t>
  </si>
  <si>
    <t>1025033</t>
  </si>
  <si>
    <t>OPTION    1G DDR2 ASSEMBLY</t>
  </si>
  <si>
    <t>1025043</t>
  </si>
  <si>
    <t>OPTION    LXK C75X 500 DRAWER</t>
  </si>
  <si>
    <t>10B2300</t>
  </si>
  <si>
    <t>OPTION    LXK C75X DUPLEX UNIT</t>
  </si>
  <si>
    <t>10B2400</t>
  </si>
  <si>
    <t>OPTION    LXK C75X 2000 SHT DR</t>
  </si>
  <si>
    <t>10B3600</t>
  </si>
  <si>
    <t>OPTION    LXK C75X FINISH SHOR</t>
  </si>
  <si>
    <t>10B3602</t>
  </si>
  <si>
    <t>OPTION    LXK C75X FINISH TALL</t>
  </si>
  <si>
    <t>10B3603</t>
  </si>
  <si>
    <t>FEATURE   32MB OPT FRMS FLSH</t>
  </si>
  <si>
    <t>10G0748</t>
  </si>
  <si>
    <t>DUPLEX    T63X 250 SHEET</t>
  </si>
  <si>
    <t>10G0800</t>
  </si>
  <si>
    <t>Lexmark C782 Hard Disk Drive</t>
  </si>
  <si>
    <t>10Z3038</t>
  </si>
  <si>
    <t>OPTION    A4 2000 SHEET TRAY</t>
  </si>
  <si>
    <t>11K0719</t>
  </si>
  <si>
    <t>OPTION    ENVELOPE FEEDER</t>
  </si>
  <si>
    <t>11K0720</t>
  </si>
  <si>
    <t>OPTION    250 DUPLEX</t>
  </si>
  <si>
    <t>11K0721</t>
  </si>
  <si>
    <t>OPTION    OUTPUT EXPANDER</t>
  </si>
  <si>
    <t>11K0723</t>
  </si>
  <si>
    <t>OPTION    5 BIN MAILBOX WDW</t>
  </si>
  <si>
    <t>11K0724</t>
  </si>
  <si>
    <t>TRAY ASM  OPTION 250 WED</t>
  </si>
  <si>
    <t>11K1059</t>
  </si>
  <si>
    <t>TRAY ASM  OPTION 500 WED</t>
  </si>
  <si>
    <t>11K1060</t>
  </si>
  <si>
    <t>OPTION    HI CAP OUTPUT EXPAND</t>
  </si>
  <si>
    <t>11K1440</t>
  </si>
  <si>
    <t>OPTION    250 OPT W/SP M TRY</t>
  </si>
  <si>
    <t>11K1878</t>
  </si>
  <si>
    <t>TRAY      UAT 400/T OPTION</t>
  </si>
  <si>
    <t>11K1941</t>
  </si>
  <si>
    <t>OPTION    UAT 400</t>
  </si>
  <si>
    <t>11K1942</t>
  </si>
  <si>
    <t>TOP ASM   T52X/62X HDISK/L&gt;5GB</t>
  </si>
  <si>
    <t>11K3927</t>
  </si>
  <si>
    <t>FEATURE   COAX/TWINAX ADAPTER</t>
  </si>
  <si>
    <t>11K4120</t>
  </si>
  <si>
    <t>FEATURE GPSER/PAR CARD+C CABLE</t>
  </si>
  <si>
    <t>11K4200</t>
  </si>
  <si>
    <t>FEATURE   PAR 1284 C-B ADAPTER</t>
  </si>
  <si>
    <t>11K4250</t>
  </si>
  <si>
    <t>FEATURE GPSER/PAR CARD+ADAPTER</t>
  </si>
  <si>
    <t>11K4300</t>
  </si>
  <si>
    <t>FEATURE   PARALLEL INA SMALLER</t>
  </si>
  <si>
    <t>11K4601</t>
  </si>
  <si>
    <t>FEATURE   SERIAL INA SMALLER</t>
  </si>
  <si>
    <t>11K4602</t>
  </si>
  <si>
    <t>FEATURE   32MB NAND FLASH</t>
  </si>
  <si>
    <t>11K4632</t>
  </si>
  <si>
    <t>OPTION    KIOSK HORZ PRESENTER</t>
  </si>
  <si>
    <t>11K4648</t>
  </si>
  <si>
    <t>FEATURE   W820 ENVELOPE FEEDER</t>
  </si>
  <si>
    <t>12B0083</t>
  </si>
  <si>
    <t>FEATURE   W820 DUPLEX</t>
  </si>
  <si>
    <t>12B0084</t>
  </si>
  <si>
    <t>STAND     LEX.X820 MFP STAND</t>
  </si>
  <si>
    <t>12B0600</t>
  </si>
  <si>
    <t>TRAY      C91X HEAVY MEDIA</t>
  </si>
  <si>
    <t>12N0780</t>
  </si>
  <si>
    <t>DRAWER    C91X 2X550 W/STAND</t>
  </si>
  <si>
    <t>12N0782</t>
  </si>
  <si>
    <t>DUPLEX    C91X</t>
  </si>
  <si>
    <t>12N0783</t>
  </si>
  <si>
    <t>FINISHER  C91X STAPLE PUNCH 3H</t>
  </si>
  <si>
    <t>12N0784</t>
  </si>
  <si>
    <t>FINISHER  C91X STAPLE PUNCH 4H</t>
  </si>
  <si>
    <t>12N0785</t>
  </si>
  <si>
    <t>KIT       16MBOPTRA FORMS DIMM</t>
  </si>
  <si>
    <t>12P0083</t>
  </si>
  <si>
    <t>STAND     24XX PAPER SUPPORT</t>
  </si>
  <si>
    <t>12T0014</t>
  </si>
  <si>
    <t>OPTION    24XX SER INTERFACE</t>
  </si>
  <si>
    <t>12T0154</t>
  </si>
  <si>
    <t>FEATURE   CX ADAPTER - DOT MAT</t>
  </si>
  <si>
    <t>12T0240</t>
  </si>
  <si>
    <t>FEATURE   TX ADAPTER - DOT MAT</t>
  </si>
  <si>
    <t>12T0241</t>
  </si>
  <si>
    <t>OPTION    25XX/24XX SER INTERF</t>
  </si>
  <si>
    <t>12T0698</t>
  </si>
  <si>
    <t>FEATURE   PACKAGED PAR CABLE</t>
  </si>
  <si>
    <t>1329605</t>
  </si>
  <si>
    <t>AUTOFEEDER C920 HCF EURO</t>
  </si>
  <si>
    <t>13N1244</t>
  </si>
  <si>
    <t>OPTION    BARCODE OPTION KIT</t>
  </si>
  <si>
    <t>13N1340</t>
  </si>
  <si>
    <t>OPTION    C920 IPDS/SCS COLOR</t>
  </si>
  <si>
    <t>13N1341</t>
  </si>
  <si>
    <t>OPTION    AES OPTION KIT</t>
  </si>
  <si>
    <t>13N1343</t>
  </si>
  <si>
    <t>OPTION    FM OPTION KIT</t>
  </si>
  <si>
    <t>13N1344</t>
  </si>
  <si>
    <t>TRAY      C920 BANNER MEDIA</t>
  </si>
  <si>
    <t>13N1360</t>
  </si>
  <si>
    <t>DRAWER    C920 2X550 W/STAND</t>
  </si>
  <si>
    <t>13N1782</t>
  </si>
  <si>
    <t>FINISHER  C920 STAPLE PUNCH 4H</t>
  </si>
  <si>
    <t>13N1785</t>
  </si>
  <si>
    <t>STAND     C920 PRINTER BASE</t>
  </si>
  <si>
    <t>13N1787</t>
  </si>
  <si>
    <t>DRAWER    X560N 530 SHEET DWR</t>
  </si>
  <si>
    <t>14A1120</t>
  </si>
  <si>
    <t>CARD      X560N MPC</t>
  </si>
  <si>
    <t>14A1122</t>
  </si>
  <si>
    <t>FEATURE   W812 IPDS/SCS KIT</t>
  </si>
  <si>
    <t>14K0071</t>
  </si>
  <si>
    <t>ADAPTER   TR INA TOP LEVEL</t>
  </si>
  <si>
    <t>14S0000</t>
  </si>
  <si>
    <t>ADAPTER   10/100 INA TOP LEVEL</t>
  </si>
  <si>
    <t>14S0020</t>
  </si>
  <si>
    <t>ORDER P/N 100F SC INA TOP LVL</t>
  </si>
  <si>
    <t>14S0080</t>
  </si>
  <si>
    <t>ASSEMBLY  TLI-80211 INA EMEA</t>
  </si>
  <si>
    <t>14S0210</t>
  </si>
  <si>
    <t>FEATURE   CORK INA EUR FEAT</t>
  </si>
  <si>
    <t>14T0305</t>
  </si>
  <si>
    <t>OPTION    X85X PC OPTION KIT</t>
  </si>
  <si>
    <t>15R0093</t>
  </si>
  <si>
    <t>CARD ASM  X7500 FORMS CARD</t>
  </si>
  <si>
    <t>15R0094</t>
  </si>
  <si>
    <t>OPTION    C720 DUPLEX UNIT</t>
  </si>
  <si>
    <t>15W0910</t>
  </si>
  <si>
    <t>OPTION    C720 LWR FEED CASS</t>
  </si>
  <si>
    <t>15W0917</t>
  </si>
  <si>
    <t>STAND     SCANNER STAND W/CAB.</t>
  </si>
  <si>
    <t>16C0399</t>
  </si>
  <si>
    <t>KIT       32MB PC100 SDR DIMM</t>
  </si>
  <si>
    <t>16H0057</t>
  </si>
  <si>
    <t>DRAWER    T420 250SHT DRW/TRAY</t>
  </si>
  <si>
    <t>16H0300</t>
  </si>
  <si>
    <t>DRAWER    T420 500SHT DRW/TRAY</t>
  </si>
  <si>
    <t>16H0301</t>
  </si>
  <si>
    <t>TRAY      T420 500 SHEET</t>
  </si>
  <si>
    <t>16H0303</t>
  </si>
  <si>
    <t>OPTION    C760/762 500 DRAWER</t>
  </si>
  <si>
    <t>16N2300</t>
  </si>
  <si>
    <t>OPTION    C760/762 DUPLEX UNIT</t>
  </si>
  <si>
    <t>16N2400</t>
  </si>
  <si>
    <t>OPTION    LXK C762 5.B MAILBOX</t>
  </si>
  <si>
    <t>16N3000</t>
  </si>
  <si>
    <t>OPTION    LXK C762 OUTPUT EXPA</t>
  </si>
  <si>
    <t>16N3050</t>
  </si>
  <si>
    <t>OPTION    C762 ENVELOPE DRAWER</t>
  </si>
  <si>
    <t>16N3100</t>
  </si>
  <si>
    <t>OPTION    C762OUTDOOR MEDIA DR</t>
  </si>
  <si>
    <t>16N3340</t>
  </si>
  <si>
    <t>OPTION    C762 2000 SHEET DRWR</t>
  </si>
  <si>
    <t>16N3600</t>
  </si>
  <si>
    <t>OPTION    C760/762 500 TRAY</t>
  </si>
  <si>
    <t>16N3601</t>
  </si>
  <si>
    <t>OPTION    C762 BANNER TRAY</t>
  </si>
  <si>
    <t>16N5000</t>
  </si>
  <si>
    <t>OPTION    C522/524 500 TRAY</t>
  </si>
  <si>
    <t>18B2100</t>
  </si>
  <si>
    <t>OPTION    C77X FC OPTION KIT</t>
  </si>
  <si>
    <t>20B3206</t>
  </si>
  <si>
    <t>OPTION    THINPRINT OPTION KIT</t>
  </si>
  <si>
    <t>20G0597</t>
  </si>
  <si>
    <t>OPTION    4061 RFID UHF EMEA</t>
  </si>
  <si>
    <t>20GR201</t>
  </si>
  <si>
    <t>DRAWER    C510 530 SHEET</t>
  </si>
  <si>
    <t>20K0509</t>
  </si>
  <si>
    <t>DUPLEX    C510</t>
  </si>
  <si>
    <t>20K0511</t>
  </si>
  <si>
    <t>CARD ASM  C510 IMAGEQUICK</t>
  </si>
  <si>
    <t>20K1230</t>
  </si>
  <si>
    <t>Lexmark 4600 MFP Option for Lexmark T642</t>
  </si>
  <si>
    <t>21J0110</t>
  </si>
  <si>
    <t>OPTION    4600/T64X OPTION KIT</t>
  </si>
  <si>
    <t>21J0347</t>
  </si>
  <si>
    <t>OPTION     4600 OPT.C772 FR/SPA</t>
  </si>
  <si>
    <t>21J0360</t>
  </si>
  <si>
    <t>Lexmark 4600 MFP Option for Lexmark C782</t>
  </si>
  <si>
    <t>21J0411</t>
  </si>
  <si>
    <t>OPTION    X782 PRESCRIBE SPR</t>
  </si>
  <si>
    <t>21J0525</t>
  </si>
  <si>
    <t>OPTION    X782E BC OPTION KIT</t>
  </si>
  <si>
    <t>21J0577</t>
  </si>
  <si>
    <t>OPTION    X782E FC OPTION KIT</t>
  </si>
  <si>
    <t>21J0578</t>
  </si>
  <si>
    <t>OPTION    X782 IPDS OPTION KIT</t>
  </si>
  <si>
    <t>21J0579</t>
  </si>
  <si>
    <t>OPTION    C935 PRES OPTION KIT</t>
  </si>
  <si>
    <t>21Z0365</t>
  </si>
  <si>
    <t>OPTION    TP CARD OPT FEATURE</t>
  </si>
  <si>
    <t>21Z0699</t>
  </si>
  <si>
    <t>OPTION    X64X PRTC OPTION KIT</t>
  </si>
  <si>
    <t>22G0352</t>
  </si>
  <si>
    <t>OPTION    X64XE FC OPTION KIT</t>
  </si>
  <si>
    <t>22G0353</t>
  </si>
  <si>
    <t>OPTION    X642E PRE-OPTION KIT</t>
  </si>
  <si>
    <t>22G0749</t>
  </si>
  <si>
    <t>TRAY      TRAY 2 DARK</t>
  </si>
  <si>
    <t>22S0301</t>
  </si>
  <si>
    <t>DRAWER    DRAWER 2 W/TRAY 2 DK</t>
  </si>
  <si>
    <t>22S0302</t>
  </si>
  <si>
    <t>Lexmark MFP Caster Base (X651, X652, X65</t>
  </si>
  <si>
    <t>24T9004</t>
  </si>
  <si>
    <t>Lexmark MarkNet 8250 802.11b/g/n Wireles</t>
  </si>
  <si>
    <t>24Z0062</t>
  </si>
  <si>
    <t>25A0010</t>
  </si>
  <si>
    <t>OPTION    2000 - SHEET TRAY</t>
  </si>
  <si>
    <t>25A0020</t>
  </si>
  <si>
    <t>25A0025</t>
  </si>
  <si>
    <t>DRAWER ASMT430 250 OPTION</t>
  </si>
  <si>
    <t>26H0000</t>
  </si>
  <si>
    <t>TRAY ASM  T430 250 OPTION</t>
  </si>
  <si>
    <t>26H0001</t>
  </si>
  <si>
    <t>DRAWER ASMT430 500 OPTION</t>
  </si>
  <si>
    <t>26H0002</t>
  </si>
  <si>
    <t>TRAY ASM  T430 500 OPTION</t>
  </si>
  <si>
    <t>26H0003</t>
  </si>
  <si>
    <t>TRAY ASM  T430 250 PRIMARY</t>
  </si>
  <si>
    <t>26H0350</t>
  </si>
  <si>
    <t>26H0395</t>
  </si>
  <si>
    <t>FEATURE   T430 IPDS SCS/TNE</t>
  </si>
  <si>
    <t>26H0396</t>
  </si>
  <si>
    <t>PCBA       80211 ISP, US Feature, 2010+,</t>
  </si>
  <si>
    <t>27X0025</t>
  </si>
  <si>
    <t>28S0802</t>
  </si>
  <si>
    <t>Lexmark T65x 550-Sheet Tray</t>
  </si>
  <si>
    <t>30G0209</t>
  </si>
  <si>
    <t>Lexmark Arabic Font Card</t>
  </si>
  <si>
    <t>30G0287</t>
  </si>
  <si>
    <t>AUTOFDROPTKIOSK ADAPTER</t>
  </si>
  <si>
    <t>30G0880</t>
  </si>
  <si>
    <t>TRAY OPT  RFID-EU</t>
  </si>
  <si>
    <t>30G0955</t>
  </si>
  <si>
    <t>FEATURE   E450 FC OPTION KIT</t>
  </si>
  <si>
    <t>33S0820</t>
  </si>
  <si>
    <t>OPTION    E450 PRE OPTION KIT</t>
  </si>
  <si>
    <t>33S8520</t>
  </si>
  <si>
    <t>Lexmark MarkNet N8110 V.34 Fax Card</t>
  </si>
  <si>
    <t>37X5125</t>
  </si>
  <si>
    <t>ADAPTER   ETHER 10/100 TOP LVL</t>
  </si>
  <si>
    <t>44D0000</t>
  </si>
  <si>
    <t>ADAPTER   TR 4/16 TOP LEVEL</t>
  </si>
  <si>
    <t>44D0020</t>
  </si>
  <si>
    <t>ADAPTER   ETHER2/T TOP LVL</t>
  </si>
  <si>
    <t>44D0050</t>
  </si>
  <si>
    <t>ADAPTER   MARKNET X2030T TOP</t>
  </si>
  <si>
    <t>46D0000</t>
  </si>
  <si>
    <t>ADAPTER   MARKNET X2031E TOP</t>
  </si>
  <si>
    <t>46D0020</t>
  </si>
  <si>
    <t>ADAPTER   MARKNET X2012E TOP</t>
  </si>
  <si>
    <t>46D0040</t>
  </si>
  <si>
    <t>ADAPTER   MARKNET X2011E TOP</t>
  </si>
  <si>
    <t>46D0060</t>
  </si>
  <si>
    <t>KIT       32MB SDRAM DIMM</t>
  </si>
  <si>
    <t>5K00016</t>
  </si>
  <si>
    <t>Lexmark 4600 MFP OPT 256MB 3YEW CNAMTS</t>
  </si>
  <si>
    <t>8048443</t>
  </si>
  <si>
    <t>Lexmark 4600 MFP OPT 3YEW CNAMTS FR</t>
  </si>
  <si>
    <t>8048444</t>
  </si>
  <si>
    <t>Lexmark E250 E35x E450 250-Sheet Drawe</t>
  </si>
  <si>
    <t>8049155</t>
  </si>
  <si>
    <t>Lexmark E250 E35x E450 X340 X342 550</t>
  </si>
  <si>
    <t>8049156</t>
  </si>
  <si>
    <t>Lexmark E260 E360 E460 250-Sheet Drawe</t>
  </si>
  <si>
    <t>8049157</t>
  </si>
  <si>
    <t>Lexmark E260 E360 E460 550-Sheet Drawe</t>
  </si>
  <si>
    <t>8049158</t>
  </si>
  <si>
    <t>Lexmark T65x High Capacity Output Stacke</t>
  </si>
  <si>
    <t>8049164</t>
  </si>
  <si>
    <t>8049168</t>
  </si>
  <si>
    <t>Lexmark T65x StapleSmart II Finisher</t>
  </si>
  <si>
    <t>8049170</t>
  </si>
  <si>
    <t>Lexmark T65x Output Expander</t>
  </si>
  <si>
    <t>8049171</t>
  </si>
  <si>
    <t>8049172</t>
  </si>
  <si>
    <t>Lexmark C54x X54x 550-Sheet Duo Drawer</t>
  </si>
  <si>
    <t>8049202</t>
  </si>
  <si>
    <t>Lexmark EVAL C54X 650-SHEET DUO-DRAWER</t>
  </si>
  <si>
    <t>8049211</t>
  </si>
  <si>
    <t>Lexmark C73x/X73x 500-Sheet Drawer</t>
  </si>
  <si>
    <t>8049358</t>
  </si>
  <si>
    <t>Lexmark C73X/X73X 2000-SHEET BETA DRW</t>
  </si>
  <si>
    <t>8049359</t>
  </si>
  <si>
    <t>Lexmark C73x/X73x 500-Sheet Special Medi</t>
  </si>
  <si>
    <t>8049360</t>
  </si>
  <si>
    <t>8049361</t>
  </si>
  <si>
    <t>Lexmark C73X/X73X 2000-SHEET EVAL DRW</t>
  </si>
  <si>
    <t>8049362</t>
  </si>
  <si>
    <t>8049363</t>
  </si>
  <si>
    <t>Lexmark T65x X651 X652 X654 X656 250</t>
  </si>
  <si>
    <t>8049414</t>
  </si>
  <si>
    <t>Lexmark T65x X651 X652 X654 X656 550</t>
  </si>
  <si>
    <t>8049415</t>
  </si>
  <si>
    <t>Lexmark T65X X65X(NA X658)Eval 2000Sh</t>
  </si>
  <si>
    <t>8049418</t>
  </si>
  <si>
    <t>Lexmark T65x X658 85-Envelope Feeder</t>
  </si>
  <si>
    <t>8049419</t>
  </si>
  <si>
    <t>OPTION    24XX SERIES ASF NARW</t>
  </si>
  <si>
    <t>12T0150</t>
  </si>
  <si>
    <t>OPTION    24XX SERIES ASF WIDE</t>
  </si>
  <si>
    <t>12T0151</t>
  </si>
  <si>
    <t>12T0152</t>
  </si>
  <si>
    <t>OPTION    TRACTOR 2, 4227-200</t>
  </si>
  <si>
    <t>13L0133</t>
  </si>
  <si>
    <t>OPTION    W812 250 DRAWER OPT</t>
  </si>
  <si>
    <t>14K0061</t>
  </si>
  <si>
    <t>OPTION    W812 500 DRWR A4</t>
  </si>
  <si>
    <t>14K0063</t>
  </si>
  <si>
    <t xml:space="preserve">MarkNet N8110 V.34 Fax Card </t>
  </si>
  <si>
    <t>Arabic Font Card</t>
  </si>
  <si>
    <t>C950 X950 Banner tray</t>
  </si>
  <si>
    <t>22Z0205</t>
  </si>
  <si>
    <t>N7000e Marknet</t>
  </si>
  <si>
    <t>14T0430</t>
  </si>
  <si>
    <t>N7002e Marknet</t>
  </si>
  <si>
    <t>14T0440</t>
  </si>
  <si>
    <t>C740/X740 Caster Base</t>
  </si>
  <si>
    <t>34T5114</t>
  </si>
  <si>
    <t>C746 Series Forms and Bar Code Bar</t>
  </si>
  <si>
    <t>41G0194</t>
  </si>
  <si>
    <t>C746 Series Card for IPDS and SCS/Tne</t>
  </si>
  <si>
    <t>41G0195</t>
  </si>
  <si>
    <t>C746 Series Prescribe Card</t>
  </si>
  <si>
    <t>41G0196</t>
  </si>
  <si>
    <t>C748 Series Forms and Bar Code Bar</t>
  </si>
  <si>
    <t>41H0197</t>
  </si>
  <si>
    <t>C748 Series Card for IPDS and SCS/Tne</t>
  </si>
  <si>
    <t>41H0198</t>
  </si>
  <si>
    <t>C748 Series Prescribe Card</t>
  </si>
  <si>
    <t>41H0199</t>
  </si>
  <si>
    <t>X740 Series Forms and Bar Code Bar</t>
  </si>
  <si>
    <t>34T5120</t>
  </si>
  <si>
    <t>X740 Series Card for IPDS and SCS/Tne</t>
  </si>
  <si>
    <t>34T5121</t>
  </si>
  <si>
    <t>34T5122</t>
  </si>
  <si>
    <t>MX61x Series Stapler Option</t>
  </si>
  <si>
    <t>35S8000</t>
  </si>
  <si>
    <t>M/MS/MX 250-Sheet Tray for 31x, 41x, 51x, 61x Series</t>
  </si>
  <si>
    <t>35S0267</t>
  </si>
  <si>
    <t>MS/MX 550-Sheet Tray for 31x, 41x, 51x, 61x Series</t>
  </si>
  <si>
    <t>35S0567</t>
  </si>
  <si>
    <t>Adjustable Printer Stand</t>
  </si>
  <si>
    <t>35S8502</t>
  </si>
  <si>
    <t>MS81x/ MX71x Series250-Sheet Tray</t>
  </si>
  <si>
    <t>40G0800</t>
  </si>
  <si>
    <t>MS81x/ MX71x Series550-Sheet Tray</t>
  </si>
  <si>
    <t>40G0802</t>
  </si>
  <si>
    <t>MS81x/ MX71x Series2100-Sheet Tray</t>
  </si>
  <si>
    <t>40G0804</t>
  </si>
  <si>
    <t xml:space="preserve">MS81x/ MX71x Series250-Sheet Lockable Tray </t>
  </si>
  <si>
    <t>40G0820</t>
  </si>
  <si>
    <t>MS81x/ MX71x Series550-Sheet Lockable Tray</t>
  </si>
  <si>
    <t>40G0822</t>
  </si>
  <si>
    <t>MS81x SeriesStaple Finisher</t>
  </si>
  <si>
    <t>40G0850</t>
  </si>
  <si>
    <t>MS81x SeriesOffset Stacker (500-sheet)</t>
  </si>
  <si>
    <t>40G0851</t>
  </si>
  <si>
    <t>MS81x Series4-Bin Mailbox</t>
  </si>
  <si>
    <t>40G0852</t>
  </si>
  <si>
    <t>MS81x SeriesHigh Capacity Offset Stacker (1500 sheets)</t>
  </si>
  <si>
    <t>40G0853</t>
  </si>
  <si>
    <t>MS81x/ MX71x SeriesSpacer</t>
  </si>
  <si>
    <t>40G0854</t>
  </si>
  <si>
    <t>MS81x/ MX71x SeriesCaster Base</t>
  </si>
  <si>
    <t>40G0855</t>
  </si>
  <si>
    <t>Swivel Cabinet</t>
  </si>
  <si>
    <t>MX81x Series 550-Sheet Tray</t>
  </si>
  <si>
    <t>24T7300</t>
  </si>
  <si>
    <t>MX81x Series 2100-Sheet Tray</t>
  </si>
  <si>
    <t>24T7350</t>
  </si>
  <si>
    <t>CS/CX 310,410,510 650-Sheet Duo Tray</t>
  </si>
  <si>
    <t>38C0626</t>
  </si>
  <si>
    <t>CS/CX 410, 510 550-Sheet Tray</t>
  </si>
  <si>
    <t>38C0636</t>
  </si>
  <si>
    <t>256MB User Flash Memory</t>
  </si>
  <si>
    <t>57X9101</t>
  </si>
  <si>
    <t>512MBx16 DDR3 RAM</t>
  </si>
  <si>
    <t>57X9014</t>
  </si>
  <si>
    <t>1GBx32 DDR3 RAM</t>
  </si>
  <si>
    <t>57X9016</t>
  </si>
  <si>
    <t>1GBx16 DDR3 RAM</t>
  </si>
  <si>
    <t>57X9011</t>
  </si>
  <si>
    <t>2GBx32 DDR3 RAM</t>
  </si>
  <si>
    <t>57X9012</t>
  </si>
  <si>
    <t>Hard Disk Drive (160+GB)</t>
  </si>
  <si>
    <t>27X0210</t>
  </si>
  <si>
    <t>Hard Disk Drive (160GB+)</t>
  </si>
  <si>
    <t>27X0200</t>
  </si>
  <si>
    <t>MarkNet 8352 Wireless for MS310,410,510,610</t>
  </si>
  <si>
    <t>27X0128</t>
  </si>
  <si>
    <t>MarkNet 8352 Wireless for MX310,410</t>
  </si>
  <si>
    <t>27X0129</t>
  </si>
  <si>
    <t>MarkNet 8350 Wireless for MX510,610</t>
  </si>
  <si>
    <t>27X0903</t>
  </si>
  <si>
    <t>MarkNet 8352 Wireless for CX310,410,510</t>
  </si>
  <si>
    <t>27X0225</t>
  </si>
  <si>
    <t>27X0125</t>
  </si>
  <si>
    <t>MarkNet 8352 Wireless for CS310,410,510</t>
  </si>
  <si>
    <t>27X0130</t>
  </si>
  <si>
    <t>MarkNet N8130 Fiber Ethernet 100BaseFX, 10BaseFL</t>
  </si>
  <si>
    <t>27X0902</t>
  </si>
  <si>
    <t>RS-232C SERIAL INTERFACE CARD</t>
  </si>
  <si>
    <t>27X0900</t>
  </si>
  <si>
    <t>PARALLEL 1284-B INTERFACE CARD</t>
  </si>
  <si>
    <t>27X0901</t>
  </si>
  <si>
    <t>MarkNet N7020e (4 USB ports) 10/100/1000 Ethernet</t>
  </si>
  <si>
    <t>MX410/MX510/MX511 Forms and Bar Code Card</t>
  </si>
  <si>
    <t>35S5888</t>
  </si>
  <si>
    <t>MX410/MX510/MX511 IPDS Card</t>
  </si>
  <si>
    <t>35S5889</t>
  </si>
  <si>
    <t>MX410/MX510/MX511 PRESCRIBE Card</t>
  </si>
  <si>
    <t>35S5890</t>
  </si>
  <si>
    <t>MX610/MX611 Forms and Bar Code Card</t>
  </si>
  <si>
    <t>35S6850</t>
  </si>
  <si>
    <t>MX610/MX611 IPDS Card</t>
  </si>
  <si>
    <t>35S6851</t>
  </si>
  <si>
    <t>MX610/MX611 PRESCRIBE Card</t>
  </si>
  <si>
    <t>35S6852</t>
  </si>
  <si>
    <t>MS810n/MS810dn/MS811n/MS811dn, MS812dn Forms and Bar Code Card</t>
  </si>
  <si>
    <t>40G0810</t>
  </si>
  <si>
    <t>MS810de Forms and Bar Code Card</t>
  </si>
  <si>
    <t>40G0830</t>
  </si>
  <si>
    <t>MS812de Forms and Bar Code Card</t>
  </si>
  <si>
    <t>40G0840</t>
  </si>
  <si>
    <t>MS810n/MS810dn/MS811n/MS811dn, MS812dn IPDS Card</t>
  </si>
  <si>
    <t xml:space="preserve">40G0811 </t>
  </si>
  <si>
    <t>MS810de IPDS Card</t>
  </si>
  <si>
    <t>40G0831</t>
  </si>
  <si>
    <t>MS812de IPDS Card</t>
  </si>
  <si>
    <t>40G0841</t>
  </si>
  <si>
    <t>MS810n/MS810dn/MS811n/MS811dn, MS812dn PRESCRIBE Card</t>
  </si>
  <si>
    <t>40G0817</t>
  </si>
  <si>
    <t>MS810de PRESCRIBE Card</t>
  </si>
  <si>
    <t>40G0837</t>
  </si>
  <si>
    <t>MS812de PRESCRIBE Card</t>
  </si>
  <si>
    <t>40G0847</t>
  </si>
  <si>
    <t>MS510dn/MS610dn Forms and Bar Code Card</t>
  </si>
  <si>
    <t>35S2992</t>
  </si>
  <si>
    <t>MS510dn/MS610dn IPDS Card</t>
  </si>
  <si>
    <t>35S2993</t>
  </si>
  <si>
    <t>PRESCRIBE eMMC Card</t>
  </si>
  <si>
    <t xml:space="preserve">35S2994 </t>
  </si>
  <si>
    <t>MS610de Forms and Bar Code Card</t>
  </si>
  <si>
    <t>34S4500</t>
  </si>
  <si>
    <t>MS610de IPDS Card</t>
  </si>
  <si>
    <t>34S4501</t>
  </si>
  <si>
    <t>MS610de PRESCRIBE Card</t>
  </si>
  <si>
    <t>34S4502</t>
  </si>
  <si>
    <t>CX310 Forms and Bar Code Card</t>
  </si>
  <si>
    <t>38C5050</t>
  </si>
  <si>
    <t>CX310 PRESCRIBE Card</t>
  </si>
  <si>
    <t>38C5051</t>
  </si>
  <si>
    <t>CX410 Forms and Bar Code Card</t>
  </si>
  <si>
    <t>38C5052</t>
  </si>
  <si>
    <t>CX410 PRESCRIBE Card</t>
  </si>
  <si>
    <t>38C5053</t>
  </si>
  <si>
    <t>CX510 Forms and Bar Code Card</t>
  </si>
  <si>
    <t>38C5054</t>
  </si>
  <si>
    <t>CX510 PRESCRIBE Card</t>
  </si>
  <si>
    <t>38C5055</t>
  </si>
  <si>
    <t>MX71x/MX81x Prescribe Card</t>
  </si>
  <si>
    <t>24T7353</t>
  </si>
  <si>
    <t xml:space="preserve">CS410 PRESCRIBE Card </t>
  </si>
  <si>
    <t>38C0516</t>
  </si>
  <si>
    <t>CS510 PRESCRIBE Card</t>
  </si>
  <si>
    <t>38C0517</t>
  </si>
  <si>
    <t xml:space="preserve">MX71x/MX81x Forms and Bar Code Card </t>
  </si>
  <si>
    <t>24T7351</t>
  </si>
  <si>
    <t xml:space="preserve">CS410 Forms and Bar Code Card </t>
  </si>
  <si>
    <t>38C0511</t>
  </si>
  <si>
    <t>CS510 Forms and Bar Code Card</t>
  </si>
  <si>
    <t>38C0512</t>
  </si>
  <si>
    <t xml:space="preserve">MX71x/MX81x IPDS Card </t>
  </si>
  <si>
    <t>24T7352</t>
  </si>
  <si>
    <t xml:space="preserve">Traditional Chinese Font Card </t>
  </si>
  <si>
    <t>57X9110</t>
  </si>
  <si>
    <t xml:space="preserve">Simplified Chinese Font Card </t>
  </si>
  <si>
    <t>57X9112</t>
  </si>
  <si>
    <t xml:space="preserve">Korean Font Card </t>
  </si>
  <si>
    <t>57X9114</t>
  </si>
  <si>
    <t>Japanese Font Card</t>
  </si>
  <si>
    <t>57X9115</t>
  </si>
  <si>
    <t xml:space="preserve"> X264dn</t>
  </si>
  <si>
    <t>13B0572</t>
  </si>
  <si>
    <t>X363dn</t>
  </si>
  <si>
    <t>13B0573</t>
  </si>
  <si>
    <t>X364dn</t>
  </si>
  <si>
    <t>13B0574</t>
  </si>
  <si>
    <t>X364dw</t>
  </si>
  <si>
    <t>13B0575</t>
  </si>
  <si>
    <t>X463de</t>
  </si>
  <si>
    <t>13C1129</t>
  </si>
  <si>
    <t>X464de</t>
  </si>
  <si>
    <t>13C1154</t>
  </si>
  <si>
    <t>X466dte</t>
  </si>
  <si>
    <t>13C1155</t>
  </si>
  <si>
    <t>X466dwe</t>
  </si>
  <si>
    <t>13C1156</t>
  </si>
  <si>
    <t>X466de</t>
  </si>
  <si>
    <t>13C1238</t>
  </si>
  <si>
    <t>X652de</t>
  </si>
  <si>
    <t>16M1660</t>
  </si>
  <si>
    <t>X654de</t>
  </si>
  <si>
    <t>16M1661</t>
  </si>
  <si>
    <t>X656dte</t>
  </si>
  <si>
    <t>16M1662</t>
  </si>
  <si>
    <t>X658dfe</t>
  </si>
  <si>
    <t>16M1663</t>
  </si>
  <si>
    <t>X658dme</t>
  </si>
  <si>
    <t>16M1664</t>
  </si>
  <si>
    <t>X658dtfe</t>
  </si>
  <si>
    <t>16M1665</t>
  </si>
  <si>
    <t>X658dtme</t>
  </si>
  <si>
    <t>16M1666</t>
  </si>
  <si>
    <t>X860de3</t>
  </si>
  <si>
    <t>19Z0190</t>
  </si>
  <si>
    <t>X862de3</t>
  </si>
  <si>
    <t>19Z0191</t>
  </si>
  <si>
    <t>X864de3</t>
  </si>
  <si>
    <t>19Z0192</t>
  </si>
  <si>
    <t>X860de 4</t>
  </si>
  <si>
    <t>19Z0239</t>
  </si>
  <si>
    <t>X862de 4</t>
  </si>
  <si>
    <t>19Z0240</t>
  </si>
  <si>
    <t>X864de 4</t>
  </si>
  <si>
    <t>19Z0241</t>
  </si>
  <si>
    <t>W850n</t>
  </si>
  <si>
    <t>19Z0314</t>
  </si>
  <si>
    <t>W850dn</t>
  </si>
  <si>
    <t>19Z0315</t>
  </si>
  <si>
    <t>C540n</t>
  </si>
  <si>
    <t>26A0030</t>
  </si>
  <si>
    <t>C543dn</t>
  </si>
  <si>
    <t>26B0030</t>
  </si>
  <si>
    <t>C544dn</t>
  </si>
  <si>
    <t>26C0030</t>
  </si>
  <si>
    <t>C544n</t>
  </si>
  <si>
    <t>26C0080</t>
  </si>
  <si>
    <t>C546dtn</t>
  </si>
  <si>
    <t>26C0136</t>
  </si>
  <si>
    <t>C544dw</t>
  </si>
  <si>
    <t>26C0186</t>
  </si>
  <si>
    <t>X543dn</t>
  </si>
  <si>
    <t>26B0118</t>
  </si>
  <si>
    <t>X544dn</t>
  </si>
  <si>
    <t>26C0219</t>
  </si>
  <si>
    <t>X546dtn</t>
  </si>
  <si>
    <t>26C0254</t>
  </si>
  <si>
    <t>X544dw</t>
  </si>
  <si>
    <t>26C0416</t>
  </si>
  <si>
    <t>X544n</t>
  </si>
  <si>
    <t>26D0018</t>
  </si>
  <si>
    <t>T650n</t>
  </si>
  <si>
    <t>30G0102</t>
  </si>
  <si>
    <t>T650dn</t>
  </si>
  <si>
    <t>30G0129</t>
  </si>
  <si>
    <t>T650dtn</t>
  </si>
  <si>
    <t>30G0139</t>
  </si>
  <si>
    <t>T652dn</t>
  </si>
  <si>
    <t>30G0202</t>
  </si>
  <si>
    <t>T652n</t>
  </si>
  <si>
    <t>30G0212</t>
  </si>
  <si>
    <t>T652dtn</t>
  </si>
  <si>
    <t>30G0239</t>
  </si>
  <si>
    <t>T654dn</t>
  </si>
  <si>
    <t>30G0302</t>
  </si>
  <si>
    <t>T654n</t>
  </si>
  <si>
    <t>30G0312</t>
  </si>
  <si>
    <t>T654dtn</t>
  </si>
  <si>
    <t>30G0339</t>
  </si>
  <si>
    <t>T656dne</t>
  </si>
  <si>
    <t>30G0402</t>
  </si>
  <si>
    <t>E260d</t>
  </si>
  <si>
    <t>34S0112</t>
  </si>
  <si>
    <t>E260</t>
  </si>
  <si>
    <t>34S0192</t>
  </si>
  <si>
    <t>E260dn</t>
  </si>
  <si>
    <t>34S0312</t>
  </si>
  <si>
    <t>E360d</t>
  </si>
  <si>
    <t>34S0412</t>
  </si>
  <si>
    <t>E360dn</t>
  </si>
  <si>
    <t>34S0512</t>
  </si>
  <si>
    <t>E460dn</t>
  </si>
  <si>
    <t>34S0712</t>
  </si>
  <si>
    <t>E462dtn</t>
  </si>
  <si>
    <t>34S0812</t>
  </si>
  <si>
    <t>C792e</t>
  </si>
  <si>
    <t>47B0078</t>
  </si>
  <si>
    <t>C792de</t>
  </si>
  <si>
    <t>47B0071</t>
  </si>
  <si>
    <t>C792dte</t>
  </si>
  <si>
    <t>47B0072</t>
  </si>
  <si>
    <t>C792dhe</t>
  </si>
  <si>
    <t>47B0073</t>
  </si>
  <si>
    <t>X792de</t>
  </si>
  <si>
    <t>47B1066</t>
  </si>
  <si>
    <t>X792dte</t>
  </si>
  <si>
    <t>47B1067</t>
  </si>
  <si>
    <t>X792dtse</t>
  </si>
  <si>
    <t>47B1188</t>
  </si>
  <si>
    <t>X792dtme</t>
  </si>
  <si>
    <t>47B1187</t>
  </si>
  <si>
    <t>X792dtfe</t>
  </si>
  <si>
    <t>47B1068</t>
  </si>
  <si>
    <t>X792dtpe</t>
  </si>
  <si>
    <t>47B1186</t>
  </si>
  <si>
    <t>X734de</t>
  </si>
  <si>
    <t>MS00371</t>
  </si>
  <si>
    <t>4227-plus</t>
  </si>
  <si>
    <t>13L0199</t>
  </si>
  <si>
    <t>C925de</t>
  </si>
  <si>
    <t>24Z0070</t>
  </si>
  <si>
    <t>C925dte</t>
  </si>
  <si>
    <t>24Z0601</t>
  </si>
  <si>
    <t>X925de</t>
  </si>
  <si>
    <t>24Z0677</t>
  </si>
  <si>
    <t>2580+</t>
  </si>
  <si>
    <t>11C2946</t>
  </si>
  <si>
    <t>2580n+</t>
  </si>
  <si>
    <t>11C2947</t>
  </si>
  <si>
    <t>2581+</t>
  </si>
  <si>
    <t>11C2948</t>
  </si>
  <si>
    <t>2581n+</t>
  </si>
  <si>
    <t>11C2928</t>
  </si>
  <si>
    <t>2590+</t>
  </si>
  <si>
    <t>11C2949</t>
  </si>
  <si>
    <t>2590n+</t>
  </si>
  <si>
    <t>11C2950</t>
  </si>
  <si>
    <t>2591+</t>
  </si>
  <si>
    <t>11C2951</t>
  </si>
  <si>
    <t>2591n+</t>
  </si>
  <si>
    <t>11C2929</t>
  </si>
  <si>
    <t>X548de</t>
  </si>
  <si>
    <t>26G0220</t>
  </si>
  <si>
    <t>X548dte</t>
  </si>
  <si>
    <t>26G0200</t>
  </si>
  <si>
    <t>6500e</t>
  </si>
  <si>
    <t>16J0120</t>
  </si>
  <si>
    <t>C950de</t>
  </si>
  <si>
    <t>22Z0001</t>
  </si>
  <si>
    <t>X950de</t>
  </si>
  <si>
    <t>22Z0072</t>
  </si>
  <si>
    <t>X950dhe</t>
  </si>
  <si>
    <t>22Z0694</t>
  </si>
  <si>
    <t>X952de</t>
  </si>
  <si>
    <t>22Z0073</t>
  </si>
  <si>
    <t>X954de</t>
  </si>
  <si>
    <t>22Z0074</t>
  </si>
  <si>
    <t>Pro4000</t>
  </si>
  <si>
    <t>90P4005</t>
  </si>
  <si>
    <t>Pro4000c</t>
  </si>
  <si>
    <t>90P3005</t>
  </si>
  <si>
    <t>Pro5500</t>
  </si>
  <si>
    <t>90P0005</t>
  </si>
  <si>
    <t>Pro5500T</t>
  </si>
  <si>
    <t>90P0105</t>
  </si>
  <si>
    <t>C746n</t>
  </si>
  <si>
    <t>41G0020</t>
  </si>
  <si>
    <t>C746dn</t>
  </si>
  <si>
    <t>41G0070</t>
  </si>
  <si>
    <t>C746dtn</t>
  </si>
  <si>
    <t>41G0127</t>
  </si>
  <si>
    <t>C748e</t>
  </si>
  <si>
    <t>41H0020</t>
  </si>
  <si>
    <t>C748de</t>
  </si>
  <si>
    <t>41H0070</t>
  </si>
  <si>
    <t>C748dte</t>
  </si>
  <si>
    <t>41H0127</t>
  </si>
  <si>
    <t>X746de</t>
  </si>
  <si>
    <t>34T5074</t>
  </si>
  <si>
    <t>X748de</t>
  </si>
  <si>
    <t>34T5075</t>
  </si>
  <si>
    <t>X748dte</t>
  </si>
  <si>
    <t>34T5076</t>
  </si>
  <si>
    <t>MS310d</t>
  </si>
  <si>
    <t>35S0070</t>
  </si>
  <si>
    <t>MS310dn</t>
  </si>
  <si>
    <t>35S0130</t>
  </si>
  <si>
    <t>MS410d</t>
  </si>
  <si>
    <t>35S0170</t>
  </si>
  <si>
    <t>MS410DN</t>
  </si>
  <si>
    <t>35S0230</t>
  </si>
  <si>
    <t>MS510DN</t>
  </si>
  <si>
    <t>35S0330</t>
  </si>
  <si>
    <t>MS610dn</t>
  </si>
  <si>
    <t>35S0430</t>
  </si>
  <si>
    <t>MS610de</t>
  </si>
  <si>
    <t>35S0530</t>
  </si>
  <si>
    <t>MS610dte</t>
  </si>
  <si>
    <t>35S0576</t>
  </si>
  <si>
    <t>MX310dn</t>
  </si>
  <si>
    <t>35S5800</t>
  </si>
  <si>
    <t>MX410de</t>
  </si>
  <si>
    <t>35S5801</t>
  </si>
  <si>
    <t>MX510de</t>
  </si>
  <si>
    <t>35S5812</t>
  </si>
  <si>
    <t>MX511de</t>
  </si>
  <si>
    <t>35S5803</t>
  </si>
  <si>
    <t>MX511dte</t>
  </si>
  <si>
    <t>35S5957</t>
  </si>
  <si>
    <t>MX511dhe</t>
  </si>
  <si>
    <t>35S5804</t>
  </si>
  <si>
    <t>MX611de</t>
  </si>
  <si>
    <t>35S6776</t>
  </si>
  <si>
    <t>MX611dhe</t>
  </si>
  <si>
    <t>35S6753</t>
  </si>
  <si>
    <t>MS710dn</t>
  </si>
  <si>
    <t>40G0530</t>
  </si>
  <si>
    <t>MS711dn</t>
  </si>
  <si>
    <t>40G0630</t>
  </si>
  <si>
    <t>MS810n</t>
  </si>
  <si>
    <t>40G0120</t>
  </si>
  <si>
    <t>MS810dn</t>
  </si>
  <si>
    <t>40G0130</t>
  </si>
  <si>
    <t>MS810dtn</t>
  </si>
  <si>
    <t>40G0426</t>
  </si>
  <si>
    <t>MS810de</t>
  </si>
  <si>
    <t>40G0160</t>
  </si>
  <si>
    <t>MS811n</t>
  </si>
  <si>
    <t>40G0220</t>
  </si>
  <si>
    <t>MS811dn</t>
  </si>
  <si>
    <t>40G0230</t>
  </si>
  <si>
    <t>MS811dtn</t>
  </si>
  <si>
    <t>40G0456</t>
  </si>
  <si>
    <t>MS812dn</t>
  </si>
  <si>
    <t>40G0330</t>
  </si>
  <si>
    <t>MS812dtn</t>
  </si>
  <si>
    <t>40G0486</t>
  </si>
  <si>
    <t>MS812de</t>
  </si>
  <si>
    <t>40G0360</t>
  </si>
  <si>
    <t>MX710de</t>
  </si>
  <si>
    <t>24T8016</t>
  </si>
  <si>
    <t>MX710hde</t>
  </si>
  <si>
    <t>24T8017</t>
  </si>
  <si>
    <t>MX711de</t>
  </si>
  <si>
    <t>24T8019</t>
  </si>
  <si>
    <t>MX711dhe</t>
  </si>
  <si>
    <t>24T8020</t>
  </si>
  <si>
    <t>MX810dfe</t>
  </si>
  <si>
    <t>24T8023</t>
  </si>
  <si>
    <t>MX810dme</t>
  </si>
  <si>
    <t>24T8025</t>
  </si>
  <si>
    <t>MX810dxfe</t>
  </si>
  <si>
    <t>24T8031</t>
  </si>
  <si>
    <t>MX810dxme</t>
  </si>
  <si>
    <t>24T8033</t>
  </si>
  <si>
    <t>MX811dfe</t>
  </si>
  <si>
    <t>24T8035</t>
  </si>
  <si>
    <t>MX811dme</t>
  </si>
  <si>
    <t>24T8037</t>
  </si>
  <si>
    <t>MX811dxfe</t>
  </si>
  <si>
    <t>24T8043</t>
  </si>
  <si>
    <t>MX811dxme</t>
  </si>
  <si>
    <t>24T8045</t>
  </si>
  <si>
    <t>MX812dfe</t>
  </si>
  <si>
    <t>24T8047</t>
  </si>
  <si>
    <t>MX812dme</t>
  </si>
  <si>
    <t>24T8049</t>
  </si>
  <si>
    <t>MX812dxfe</t>
  </si>
  <si>
    <t>24T8055</t>
  </si>
  <si>
    <t>MX812dxme</t>
  </si>
  <si>
    <t>24T8057</t>
  </si>
  <si>
    <t>CS310n</t>
  </si>
  <si>
    <t>28C0020</t>
  </si>
  <si>
    <t>CS310dn</t>
  </si>
  <si>
    <t>28C0070</t>
  </si>
  <si>
    <t>CS410n</t>
  </si>
  <si>
    <t>28D0020</t>
  </si>
  <si>
    <t>CS410dn</t>
  </si>
  <si>
    <t>28D0070</t>
  </si>
  <si>
    <t>CS410dtn</t>
  </si>
  <si>
    <t>28D0127</t>
  </si>
  <si>
    <t>CS510de</t>
  </si>
  <si>
    <t>28E0070</t>
  </si>
  <si>
    <t>CS510dte</t>
  </si>
  <si>
    <t>28E0127</t>
  </si>
  <si>
    <t>CX310n</t>
  </si>
  <si>
    <t>28C0516</t>
  </si>
  <si>
    <t>CX310dn</t>
  </si>
  <si>
    <t>28C0566</t>
  </si>
  <si>
    <t>CX410e</t>
  </si>
  <si>
    <t>28D0516</t>
  </si>
  <si>
    <t>CX410de</t>
  </si>
  <si>
    <t>28D0566</t>
  </si>
  <si>
    <t>CX410dte</t>
  </si>
  <si>
    <t>28D0616</t>
  </si>
  <si>
    <t>CX510de</t>
  </si>
  <si>
    <t>28E0516</t>
  </si>
  <si>
    <t>CX510dhe</t>
  </si>
  <si>
    <t>28E0629</t>
  </si>
  <si>
    <t>CX510dthe</t>
  </si>
  <si>
    <t>28E0566</t>
  </si>
  <si>
    <t>Rewe Billa</t>
  </si>
  <si>
    <t>PC Validity Date</t>
  </si>
  <si>
    <t>12 000</t>
  </si>
  <si>
    <t>?</t>
  </si>
  <si>
    <t>End User Prices in Euros + All Printers to be purchased with +2Y On Site Repair Warranty (Total = 3 Year)</t>
  </si>
  <si>
    <t>PN</t>
  </si>
  <si>
    <t>Description</t>
  </si>
  <si>
    <t>RUB</t>
  </si>
  <si>
    <t>W850H21G</t>
  </si>
  <si>
    <t>W850H22G</t>
  </si>
  <si>
    <t>X860H21G</t>
  </si>
  <si>
    <t>X860H22G</t>
  </si>
  <si>
    <t>C950X2KG</t>
  </si>
  <si>
    <t>C950X2CG</t>
  </si>
  <si>
    <t>C950X2MG</t>
  </si>
  <si>
    <t>C950X2YG</t>
  </si>
  <si>
    <t>C950X71G</t>
  </si>
  <si>
    <t>C950X73G</t>
  </si>
  <si>
    <t>C950X76G</t>
  </si>
  <si>
    <t>X792X1KG</t>
  </si>
  <si>
    <t>X792X1CG</t>
  </si>
  <si>
    <t>X792X1MG</t>
  </si>
  <si>
    <t>X792X1YG</t>
  </si>
  <si>
    <t>X950X2KG</t>
  </si>
  <si>
    <t>X950X2CG</t>
  </si>
  <si>
    <t>X950X2MG</t>
  </si>
  <si>
    <t>X950X2YG</t>
  </si>
  <si>
    <t>50F0Z00</t>
  </si>
  <si>
    <t>MS81x Imaging Kit ret pgm 100k</t>
  </si>
  <si>
    <t>C792X77G</t>
  </si>
  <si>
    <t>40X7540</t>
  </si>
  <si>
    <t>C95x SVC Maint Kit ITU</t>
  </si>
  <si>
    <t>40X7560</t>
  </si>
  <si>
    <t>SVC Maintenance Kit, Transfer</t>
  </si>
  <si>
    <t>40X7101</t>
  </si>
  <si>
    <t>SVC Maintenance Kit, Fuser</t>
  </si>
  <si>
    <t>40X7103</t>
  </si>
  <si>
    <t>SVC Maintenance Kit, ITU</t>
  </si>
  <si>
    <t>40X8435</t>
  </si>
  <si>
    <t>220V Maintenance Kit</t>
  </si>
  <si>
    <t>40X8421</t>
  </si>
  <si>
    <t>MS510 Ret Pgm Fuser maint. Kit</t>
  </si>
  <si>
    <t>40X7706</t>
  </si>
  <si>
    <t>Roller Maintenance Kit</t>
  </si>
  <si>
    <t>40X9138</t>
  </si>
  <si>
    <t>MX61x SVC Maint Kit Fuser</t>
  </si>
  <si>
    <t>40X9108</t>
  </si>
  <si>
    <t>ADF Separator Roller</t>
  </si>
  <si>
    <t>40X8110</t>
  </si>
  <si>
    <t>C74x SVC Fuser Fuser Assembly, 115V</t>
  </si>
  <si>
    <t>40X8307</t>
  </si>
  <si>
    <t>C74x SVC Drive Transfer Module</t>
  </si>
  <si>
    <t>40X0957</t>
  </si>
  <si>
    <t>W84x SVC Maintenance Kit, Fuse 220V MAIN</t>
  </si>
  <si>
    <t>40X0398</t>
  </si>
  <si>
    <t>X85x SVC Maintenance Kit, Fuse Kit</t>
  </si>
  <si>
    <t>40X2734</t>
  </si>
  <si>
    <t>X34x SVC Maintenance Kit, ADF ADF MAINTE</t>
  </si>
  <si>
    <t>40X7569</t>
  </si>
  <si>
    <t>40X7530</t>
  </si>
  <si>
    <t>SVC Maintenance Kit, Paper Pa</t>
  </si>
  <si>
    <t>Special price granted  to Distributors</t>
  </si>
  <si>
    <t>Special price granted  to Dealers</t>
  </si>
  <si>
    <t>Customer:</t>
  </si>
  <si>
    <t>Expiry day:</t>
  </si>
  <si>
    <t>Bid reference:</t>
  </si>
  <si>
    <t>PN (Russian for HW)</t>
  </si>
  <si>
    <t>X654X11E</t>
  </si>
  <si>
    <t>T654X11E</t>
  </si>
  <si>
    <t>C792X1CG</t>
  </si>
  <si>
    <t>C792X1KG</t>
  </si>
  <si>
    <t>C792X1MG</t>
  </si>
  <si>
    <t>C792X1YG</t>
  </si>
  <si>
    <t>13L0034</t>
  </si>
  <si>
    <t>E260X22G</t>
  </si>
  <si>
    <t>C544X1KG</t>
  </si>
  <si>
    <t>C544X1CG</t>
  </si>
  <si>
    <t>C544X1MG</t>
  </si>
  <si>
    <t>C544X1YG</t>
  </si>
  <si>
    <t>C540X74G</t>
  </si>
  <si>
    <t>C540X75G</t>
  </si>
  <si>
    <t>40X5401</t>
  </si>
  <si>
    <t>E46x SVC Maintenance Kit, Fuse 220V Main</t>
  </si>
  <si>
    <t>40X4765</t>
  </si>
  <si>
    <t>X65x SVC Maintenance Kit, Fuse 220V Type</t>
  </si>
  <si>
    <t>40X8282</t>
  </si>
  <si>
    <t>MS510 SVC Maint Kit+Fuser</t>
  </si>
  <si>
    <t>MS81x SVC Maint Kit+Fuser type 01 return pgm</t>
  </si>
  <si>
    <t>Discount</t>
  </si>
  <si>
    <t>Special price granted  to DSV</t>
  </si>
  <si>
    <t>Special price granted  to ACCOR</t>
  </si>
  <si>
    <t xml:space="preserve">4039 Print Cartridge (7K yield @ 5%) </t>
  </si>
  <si>
    <t>1380850</t>
  </si>
  <si>
    <t xml:space="preserve">4039 Print Cartridge (12.8K yield @ 5%) </t>
  </si>
  <si>
    <t>1380950</t>
  </si>
  <si>
    <t xml:space="preserve">DiamondFine 7K (@5%) Print Cartridge </t>
  </si>
  <si>
    <t>1382100</t>
  </si>
  <si>
    <t xml:space="preserve">DiamondFine 14K (@5%) Print Cartridge </t>
  </si>
  <si>
    <t>1382150</t>
  </si>
  <si>
    <t>Return Program Print Cartridge (3k) (pallet size 198)</t>
  </si>
  <si>
    <t>08A0476</t>
  </si>
  <si>
    <t>High Yield Print Cartridge (6k) (pallet size 198)</t>
  </si>
  <si>
    <t>08A0477</t>
  </si>
  <si>
    <t>High Yield Return Prog Print Cartridge (6k) (pallet size 198)</t>
  </si>
  <si>
    <t>08A0478</t>
  </si>
  <si>
    <t>C750 Cyan High Yield  Cartridge (15k)</t>
  </si>
  <si>
    <t>10B032C</t>
  </si>
  <si>
    <t>C750 Black High Yield  Cartridge (15k)</t>
  </si>
  <si>
    <t>10B032K</t>
  </si>
  <si>
    <t>C750 Magenta High Yield  Cartridge (15k)</t>
  </si>
  <si>
    <t>10B032M</t>
  </si>
  <si>
    <t>C750 Yellow High Yield  Cartridge (15k)</t>
  </si>
  <si>
    <t>10B032Y</t>
  </si>
  <si>
    <t>C750 Cyan  Return Program Cartridge (6k)</t>
  </si>
  <si>
    <t>10B041C</t>
  </si>
  <si>
    <t>C750 Black  Return Program Cartridge (6k)</t>
  </si>
  <si>
    <t>10B041K</t>
  </si>
  <si>
    <t>C750 Magenta  Return Program Cartridge (6k)</t>
  </si>
  <si>
    <t>10B041M</t>
  </si>
  <si>
    <t>C750 Yellow  Return Program Cartridge (6k)</t>
  </si>
  <si>
    <t>10B041Y</t>
  </si>
  <si>
    <t>C750 Cyan High Yield Return Program  Cartridge (15k)</t>
  </si>
  <si>
    <t>10B042C</t>
  </si>
  <si>
    <t>C750 Black High Yield Return Program Cartridge (15k)</t>
  </si>
  <si>
    <t>10B042K</t>
  </si>
  <si>
    <t>C750 Magenta High Yield Return Program Cartridge (15k)</t>
  </si>
  <si>
    <t>10B042M</t>
  </si>
  <si>
    <t>C750 Yellow High Yield Return Program Cartridge (15k)</t>
  </si>
  <si>
    <t>10B042Y</t>
  </si>
  <si>
    <t>C750/C752/C760/C762 Waste Toner Container</t>
  </si>
  <si>
    <t>10B3100</t>
  </si>
  <si>
    <t>Lexmark E210 2k Print Cartridge (pallet qty 33 4-paks)</t>
  </si>
  <si>
    <t>10S0150</t>
  </si>
  <si>
    <t xml:space="preserve">Standard Re-Inking Ribbon </t>
  </si>
  <si>
    <t>11A3540</t>
  </si>
  <si>
    <t xml:space="preserve">High Yield Re-Inking Ribbon </t>
  </si>
  <si>
    <t>11A3550</t>
  </si>
  <si>
    <t>T62X/C750/C752/C760/C762/C910/C912 Lexmark Staple Cartridges</t>
  </si>
  <si>
    <t>11K3188</t>
  </si>
  <si>
    <t>Return Program Toner Cartridge (2k)</t>
  </si>
  <si>
    <t>12016SE</t>
  </si>
  <si>
    <t>Photoconductor Kit (25K)</t>
  </si>
  <si>
    <t>12026XW</t>
  </si>
  <si>
    <t>Regular Toner Cartridge (2K)</t>
  </si>
  <si>
    <t>12036SE</t>
  </si>
  <si>
    <t>Optra Se 23.0K @ 5% Regular Cartridge</t>
  </si>
  <si>
    <t>12A0725</t>
  </si>
  <si>
    <t xml:space="preserve">Optra Se 23.0K @5%  Return Program Cartridge </t>
  </si>
  <si>
    <t>12A0825</t>
  </si>
  <si>
    <t xml:space="preserve">Optra Se 23.0K @5%  Return Prog Cartridge w/oil fuser cleaner </t>
  </si>
  <si>
    <t>12A0829</t>
  </si>
  <si>
    <t>Lexmark X422 12k Print Cartridge</t>
  </si>
  <si>
    <t>12A3715</t>
  </si>
  <si>
    <t>Lexmark X422 6k Return Program Print Cartridge</t>
  </si>
  <si>
    <t>12A4710</t>
  </si>
  <si>
    <t>Lexmark X422 12k Return Program Print Cartridge</t>
  </si>
  <si>
    <t>12A4715</t>
  </si>
  <si>
    <t>Optra T 25k @ 5% High Yield Print Cartridge</t>
  </si>
  <si>
    <t>12A5745</t>
  </si>
  <si>
    <t>Optra T 10k @ 5% Return Program Print Cartridge</t>
  </si>
  <si>
    <t>12A5840</t>
  </si>
  <si>
    <t>Optra T 25k @ 5% High Yield Return Program Print Cartridge</t>
  </si>
  <si>
    <t>12A5845</t>
  </si>
  <si>
    <t>Optra T 25k @ 5% High Yld Return Prog Print Cartridge (labels)</t>
  </si>
  <si>
    <t>12A5849</t>
  </si>
  <si>
    <t>T52X 20k @ 5%  High Yield Print Cartridge</t>
  </si>
  <si>
    <t>12A6735</t>
  </si>
  <si>
    <t>T62X 10k @ 5% Print Cartridge</t>
  </si>
  <si>
    <t>12A6760</t>
  </si>
  <si>
    <t>T62X 30k @ 5%  High Yield Print Cartridge</t>
  </si>
  <si>
    <t>12A6765</t>
  </si>
  <si>
    <t>T52X 7.5k @ 5% Print Return Program Cartridge</t>
  </si>
  <si>
    <t>12A6830</t>
  </si>
  <si>
    <t>T52X 20k @ 5% High Yield Return Prog Print Cartridge</t>
  </si>
  <si>
    <t>12A6835</t>
  </si>
  <si>
    <t>T52X 20k @ 5% High Yld Return Print Cartridge (labels)</t>
  </si>
  <si>
    <t>12A6839</t>
  </si>
  <si>
    <t>T62X 10k @ 5% Return Program Print Cartridge</t>
  </si>
  <si>
    <t>12A6860</t>
  </si>
  <si>
    <t>T62X 30k @ 5% High Yield Return Prog Print Cartridge</t>
  </si>
  <si>
    <t>12A6865</t>
  </si>
  <si>
    <t>T62X 30k @ 5% High Yld Return Print Cartridge (labels)</t>
  </si>
  <si>
    <t>12A6869</t>
  </si>
  <si>
    <t>12A7305</t>
  </si>
  <si>
    <t>T420 10k @ 5%  High Yield Print Cartridge</t>
  </si>
  <si>
    <t>12A7315</t>
  </si>
  <si>
    <t>T63X 21k @ 5% Print Cartridges</t>
  </si>
  <si>
    <t>12A7362</t>
  </si>
  <si>
    <t>T632/T634 32k @ 5% Print Cartridges</t>
  </si>
  <si>
    <t>12A7365</t>
  </si>
  <si>
    <t>12A7400</t>
  </si>
  <si>
    <t>12A7405</t>
  </si>
  <si>
    <t>T420 5k @ 5%  Return Program Print Cartridge</t>
  </si>
  <si>
    <t>12A7410</t>
  </si>
  <si>
    <t>T420 10k @ 5%  High Yield Return Prog Print Cartridge</t>
  </si>
  <si>
    <t>12A7415</t>
  </si>
  <si>
    <t>T63X 5k @ 5% Return Program Print Cartridges</t>
  </si>
  <si>
    <t>12A7460</t>
  </si>
  <si>
    <t>T63X 21k @ 5% Return Program Print Cartridges</t>
  </si>
  <si>
    <t>12A7462</t>
  </si>
  <si>
    <t>T632/T634 32k @ 5% Return Program Print Cartridges</t>
  </si>
  <si>
    <t>12A7465</t>
  </si>
  <si>
    <t>T63X 21k @ 5% Return Prog Print Cartridges (Labels)</t>
  </si>
  <si>
    <t>12A7468</t>
  </si>
  <si>
    <t>Photoconductor Kit</t>
  </si>
  <si>
    <t>12A8302</t>
  </si>
  <si>
    <t>E23X E33X PHOTOCONDUCTOR KIT</t>
  </si>
  <si>
    <t>T430 12k @ 5% High Yield Print Cartridge</t>
  </si>
  <si>
    <t>12A8325</t>
  </si>
  <si>
    <t>T430 6k @ 5% Return Program Print Cartridge</t>
  </si>
  <si>
    <t>12A8420</t>
  </si>
  <si>
    <t>T430 12k @ 5% High Yield Return Program Print Cartridge</t>
  </si>
  <si>
    <t>12A8425</t>
  </si>
  <si>
    <t>30k @ 5% Toner Cartridge (W820)</t>
  </si>
  <si>
    <t>12B0090</t>
  </si>
  <si>
    <t xml:space="preserve">Staple Cartridge - 3 Pack </t>
  </si>
  <si>
    <t>12L0252</t>
  </si>
  <si>
    <t>Cyan Toner Cartridge (14k)</t>
  </si>
  <si>
    <t>12N0768</t>
  </si>
  <si>
    <t>Magenta Toner Cartridge (14k)</t>
  </si>
  <si>
    <t>12N0769</t>
  </si>
  <si>
    <t>Yellow Toner Cartridge (14k)</t>
  </si>
  <si>
    <t>12N0770</t>
  </si>
  <si>
    <t>Black Toner Cartridge w/OCR (14k)</t>
  </si>
  <si>
    <t>12N0771</t>
  </si>
  <si>
    <t>3 Color (kit) Photo Developer (28k)</t>
  </si>
  <si>
    <t>12N0772</t>
  </si>
  <si>
    <t>Black Photo Developer (28k)</t>
  </si>
  <si>
    <t>12N0773</t>
  </si>
  <si>
    <t>E220 Print Cartridge (2.5k) (pallet size 144)</t>
  </si>
  <si>
    <t>12S0300</t>
  </si>
  <si>
    <t>E220 Return Program Print Cartridge (2.5k) (pallet size 144)</t>
  </si>
  <si>
    <t>12S0400</t>
  </si>
  <si>
    <t>4227 Series plus Printer Ribbon</t>
  </si>
  <si>
    <t>High Yield 12K Print Cartridge (pallet qty 50)</t>
  </si>
  <si>
    <t>14K0050</t>
  </si>
  <si>
    <t>C752/C760/C762 Cyan  Cartridge (6k)</t>
  </si>
  <si>
    <t>15G031C</t>
  </si>
  <si>
    <t>C752/C760/C762 Black  Cartridge (6k)</t>
  </si>
  <si>
    <t>15G031K</t>
  </si>
  <si>
    <t>C752/C760/C762 Magenta  Cartridge (6k)</t>
  </si>
  <si>
    <t>15G031M</t>
  </si>
  <si>
    <t>C752/C760/C762 Yellow  Cartridge (6k)</t>
  </si>
  <si>
    <t>15G031Y</t>
  </si>
  <si>
    <t>C752/C762 Cyan High Yield  Cartridge (15k)</t>
  </si>
  <si>
    <t>15G032C</t>
  </si>
  <si>
    <t>C752/C762 Black High Yield  Cartridge (15k)</t>
  </si>
  <si>
    <t>15G032K</t>
  </si>
  <si>
    <t>C752/C762 Magenta High Yield  Cartridge (15k)</t>
  </si>
  <si>
    <t>15G032M</t>
  </si>
  <si>
    <t>C752/C762 Yellow High Yield  Cartridge (15k)</t>
  </si>
  <si>
    <t>15G032Y</t>
  </si>
  <si>
    <t>C752/C760/C762 Cyan  Return Program Cartridge (6k)</t>
  </si>
  <si>
    <t>15G041C</t>
  </si>
  <si>
    <t>C752/C760/C762 Black  Return Program Cartridge (6k)</t>
  </si>
  <si>
    <t>15G041K</t>
  </si>
  <si>
    <t>C752/C760/C762 Magenta  Return Program Cartridge (6k)</t>
  </si>
  <si>
    <t>15G041M</t>
  </si>
  <si>
    <t>C752/C760/C762 Yellow  Return Program Cartridge (6k)</t>
  </si>
  <si>
    <t>15G041Y</t>
  </si>
  <si>
    <t>C752/C762 Cyan High Yield Return Program Cartridge (15k)</t>
  </si>
  <si>
    <t>15G042C</t>
  </si>
  <si>
    <t>C752/C762 Black  High Yield Return Program Cartridge (15k)</t>
  </si>
  <si>
    <t>15G042K</t>
  </si>
  <si>
    <t>C752/C762 Magenta High Yield Return Program Cartridge (15k)</t>
  </si>
  <si>
    <t>15G042M</t>
  </si>
  <si>
    <t>C752/C762 Yellow High Yield Return Program Cartridge (15k)</t>
  </si>
  <si>
    <t>15G042Y</t>
  </si>
  <si>
    <t>C720 Cyan Toner Cartridge (7.2k pages)</t>
  </si>
  <si>
    <t>15W0900</t>
  </si>
  <si>
    <t>C720 Magenta Toner Cartridge (7.2k pages)</t>
  </si>
  <si>
    <t>15W0901</t>
  </si>
  <si>
    <t>C720 Yellow Toner Cartridge (7.2k pages)</t>
  </si>
  <si>
    <t>15W0902</t>
  </si>
  <si>
    <t>C720 Black Toner Cartridge (12k pages)</t>
  </si>
  <si>
    <t>15W0903</t>
  </si>
  <si>
    <t>C720 Photo-Developer Cartridge</t>
  </si>
  <si>
    <t>15W0904</t>
  </si>
  <si>
    <t>Fuser-Cleaner Roller (pallet qty 160)</t>
  </si>
  <si>
    <t>15W0905</t>
  </si>
  <si>
    <t>C720 Oil Bottle</t>
  </si>
  <si>
    <t>15W0906</t>
  </si>
  <si>
    <t>C720 Waste Toner Bottle</t>
  </si>
  <si>
    <t>15W0907</t>
  </si>
  <si>
    <t xml:space="preserve"> C720 Fuser Kit HV</t>
  </si>
  <si>
    <t>15W0909</t>
  </si>
  <si>
    <t>C720 CORONA CHARGER</t>
  </si>
  <si>
    <t>15W0918</t>
  </si>
  <si>
    <t>5.0k Toner Cartridge - M410/412 (pallet Qty 55)</t>
  </si>
  <si>
    <t>17G0152</t>
  </si>
  <si>
    <t>15.0k Toner Cartridge - M412 (pallet Qty 55)</t>
  </si>
  <si>
    <t>17G0154</t>
  </si>
  <si>
    <t>Lexmark X215 3.2k Print Cartridge</t>
  </si>
  <si>
    <t>18S0090</t>
  </si>
  <si>
    <t>C510 Cyan Standard Yield Cartridge (3K)</t>
  </si>
  <si>
    <t>20K0500</t>
  </si>
  <si>
    <t>C510 Magenta Standard Yield Cartridge (3K)</t>
  </si>
  <si>
    <t>20K0501</t>
  </si>
  <si>
    <t>C510 Yellow Standard Yield Cartridge (3K)</t>
  </si>
  <si>
    <t>20K0502</t>
  </si>
  <si>
    <t>C510 Black Standard Yield Cartridge (5K)</t>
  </si>
  <si>
    <t>20K0503</t>
  </si>
  <si>
    <t>C510 Photodeveloper Cartridge (40K Planes)</t>
  </si>
  <si>
    <t>20K0504</t>
  </si>
  <si>
    <t>C510 Waste Toner Bottle (12K Planes)</t>
  </si>
  <si>
    <t>20K0505</t>
  </si>
  <si>
    <t>C510 Cyan High Yield Cartridge (6.6K)</t>
  </si>
  <si>
    <t>20K1400</t>
  </si>
  <si>
    <t>C510 Magenta High Yield Cartridge (6.6K)</t>
  </si>
  <si>
    <t>20K1401</t>
  </si>
  <si>
    <t>C510 Yellow High Yield  Cartridge (6.6K)</t>
  </si>
  <si>
    <t>20K1402</t>
  </si>
  <si>
    <t>C510 Black High Yield  Cartridge (10K)</t>
  </si>
  <si>
    <t>20K1403</t>
  </si>
  <si>
    <t>Staple Cartridge</t>
  </si>
  <si>
    <t>21Z0357</t>
  </si>
  <si>
    <t>Standard Yield Return Program Cartridge (2.5K)</t>
  </si>
  <si>
    <t>24016SE</t>
  </si>
  <si>
    <t>Standard Yield Cartridge (2.5K)</t>
  </si>
  <si>
    <t>24036SE</t>
  </si>
  <si>
    <t>Staple 3-pack (5,000 per pack) (W840 / X85Xe)</t>
  </si>
  <si>
    <t>25A0013</t>
  </si>
  <si>
    <t>High Yield Return Program Cartridge (6K)</t>
  </si>
  <si>
    <t>34016HE</t>
  </si>
  <si>
    <t>High Yield Cartridge (6K)</t>
  </si>
  <si>
    <t>34036HE</t>
  </si>
  <si>
    <t>10.0k Toner Cartridge - M410 (pallet Qty 55)</t>
  </si>
  <si>
    <t>4K00199</t>
  </si>
  <si>
    <t>T64x High Yield Return Program Print Cartridge for Label Applications (21K)</t>
  </si>
  <si>
    <t>64004HE</t>
  </si>
  <si>
    <t>T64x High Yield Return Program Print Cartridge (21K)</t>
  </si>
  <si>
    <t>64016HE</t>
  </si>
  <si>
    <t>T64x Return Program Print Cartridge (6K)</t>
  </si>
  <si>
    <t>64016SE</t>
  </si>
  <si>
    <t>T64x High Yield Print Cartridge (21K)</t>
  </si>
  <si>
    <t>64036HE</t>
  </si>
  <si>
    <t>T644 Extra High Yield Return Program Print Cartridge (32K)</t>
  </si>
  <si>
    <t>64416XE</t>
  </si>
  <si>
    <t>T644 Extra High Yield Print Cartridge (32K)</t>
  </si>
  <si>
    <t>64436XE</t>
  </si>
  <si>
    <t>C500n Cyan High Yield Cartridge</t>
  </si>
  <si>
    <t>C500H2CG</t>
  </si>
  <si>
    <t xml:space="preserve">C500n Black High Yield Cartridge </t>
  </si>
  <si>
    <t>C500H2KG</t>
  </si>
  <si>
    <t>C500n Yellow High Yield Cartridge</t>
  </si>
  <si>
    <t>C500H2MG</t>
  </si>
  <si>
    <t>C500n Magenta High Yield Cartridge</t>
  </si>
  <si>
    <t>C500H2YG</t>
  </si>
  <si>
    <t>C500n Cyan Standard Yield Cartridge</t>
  </si>
  <si>
    <t>C500S2CG</t>
  </si>
  <si>
    <t xml:space="preserve">C500n Black Standard Yield Cartridge </t>
  </si>
  <si>
    <t>C500S2KG</t>
  </si>
  <si>
    <t>C500n Yellow Standard Yield Cartridge</t>
  </si>
  <si>
    <t>C500S2MG</t>
  </si>
  <si>
    <t>C500n Magenta Standard Yield Cartridge</t>
  </si>
  <si>
    <t>C500S2YG</t>
  </si>
  <si>
    <t>C500n Single PC Unit</t>
  </si>
  <si>
    <t>C500X26G</t>
  </si>
  <si>
    <t>Waste Toner Box</t>
  </si>
  <si>
    <t>C500X27G</t>
  </si>
  <si>
    <t>Fuser</t>
  </si>
  <si>
    <t>C500X29G</t>
  </si>
  <si>
    <t>C530 Cyan Standard Yield Return</t>
  </si>
  <si>
    <t>C5200CS</t>
  </si>
  <si>
    <t>C530 Black Standard Yield Return</t>
  </si>
  <si>
    <t>C5200KS</t>
  </si>
  <si>
    <t>C530 Mangenta Standard Yield Return</t>
  </si>
  <si>
    <t>C5200MS</t>
  </si>
  <si>
    <t>C530 Yellow Standard Yield Return</t>
  </si>
  <si>
    <t>C5200YS</t>
  </si>
  <si>
    <t>C52x Waste Toner Bottle (30K)</t>
  </si>
  <si>
    <t>C52025X</t>
  </si>
  <si>
    <t>C530 Cyan Standard Yield</t>
  </si>
  <si>
    <t>C5202CS</t>
  </si>
  <si>
    <t>C530 Black Standard Yield</t>
  </si>
  <si>
    <t>C5202KS</t>
  </si>
  <si>
    <t>C530 Mangenta Standard Yield</t>
  </si>
  <si>
    <t>C5202MS</t>
  </si>
  <si>
    <t>C530 Yellow Standard Yield</t>
  </si>
  <si>
    <t>C5202YS</t>
  </si>
  <si>
    <t>C52x Cyan Standard Yield Return Program Cartridge (3K)</t>
  </si>
  <si>
    <t>C5220CS</t>
  </si>
  <si>
    <t>C52x Black Standard Yield Return Program Cartridge (4K)</t>
  </si>
  <si>
    <t>C5220KS</t>
  </si>
  <si>
    <t>C52x Magenta Standard Yield Return Program Cartridge (3K)</t>
  </si>
  <si>
    <t>C5220MS</t>
  </si>
  <si>
    <t>C52x Yellow Standard Yield Return Program Cartridge (3K)</t>
  </si>
  <si>
    <t>C5220YS</t>
  </si>
  <si>
    <t>C52x Cyan Standard Yield Cartridge (3K)</t>
  </si>
  <si>
    <t>C5222CS</t>
  </si>
  <si>
    <t>C52x Black Standard Yield Cartridge (4K)</t>
  </si>
  <si>
    <t>C5222KS</t>
  </si>
  <si>
    <t>C52x Magenta Standard Yield Cartridge (3K)</t>
  </si>
  <si>
    <t>C5222MS</t>
  </si>
  <si>
    <t>C52x Yellow Standard Yield Cartridge (3K)</t>
  </si>
  <si>
    <t>C5222YS</t>
  </si>
  <si>
    <t>C524x Cyan High Yield Return Program Cartridge (5K)</t>
  </si>
  <si>
    <t>C5240CH</t>
  </si>
  <si>
    <t>C524x Black High Yield Return Program Cartridge (8K)</t>
  </si>
  <si>
    <t>C5240KH</t>
  </si>
  <si>
    <t xml:space="preserve">C524/ C534 Black High Yield Return </t>
  </si>
  <si>
    <t>C524x Magenta High Yield Return Program Cartridge (5K)</t>
  </si>
  <si>
    <t>C5240MH</t>
  </si>
  <si>
    <t>C524x Yellow High Yield Return Program Cartridge (5K)</t>
  </si>
  <si>
    <t>C5240YH</t>
  </si>
  <si>
    <t>C524x Cyan High Yield Cartridge (5K)</t>
  </si>
  <si>
    <t>C5242CH</t>
  </si>
  <si>
    <t>C524/ C534 Black High Yield  (8K)</t>
  </si>
  <si>
    <t>C5242KH</t>
  </si>
  <si>
    <t>C524x Magenta High Yield Cartridge (5K)</t>
  </si>
  <si>
    <t>C5242MH</t>
  </si>
  <si>
    <t>C524x Yellow High Yield Cartridge (5K)</t>
  </si>
  <si>
    <t>C5242YH</t>
  </si>
  <si>
    <t>Single Photoconductor Unit</t>
  </si>
  <si>
    <t>C53030X</t>
  </si>
  <si>
    <t>PC Unit 4-Pack</t>
  </si>
  <si>
    <t>C53034X</t>
  </si>
  <si>
    <t>C534x Cyan Extra High Yield Return</t>
  </si>
  <si>
    <t>C5340CX</t>
  </si>
  <si>
    <t>C534x Mangenta Extra High Yield Return</t>
  </si>
  <si>
    <t>C5340MX</t>
  </si>
  <si>
    <t>C534x Yellow Extra High Yield Return</t>
  </si>
  <si>
    <t>C5340YX</t>
  </si>
  <si>
    <t>C534x Cyan Extra High Yield</t>
  </si>
  <si>
    <t>C5342CX</t>
  </si>
  <si>
    <t>C534x Mangenta Extra High Yield</t>
  </si>
  <si>
    <t>C5342MX</t>
  </si>
  <si>
    <t>C534x Yellow Extra High Yield</t>
  </si>
  <si>
    <t>C5342YX</t>
  </si>
  <si>
    <t>C54x Cyan H Y Ton cart 1K LRP</t>
  </si>
  <si>
    <t>C540A1CG</t>
  </si>
  <si>
    <t>C54x Black H Y Ton cart 1K LRP</t>
  </si>
  <si>
    <t>C540A1KG</t>
  </si>
  <si>
    <t>C54x Magenta H Y Ton cart 1K LRP</t>
  </si>
  <si>
    <t>C540A1MG</t>
  </si>
  <si>
    <t>C54x Yellow H Y Ton cart 1K LRP</t>
  </si>
  <si>
    <t>C540A1YG</t>
  </si>
  <si>
    <t>C54x Cyan H Y Ton cart 2K LRP</t>
  </si>
  <si>
    <t>C540H1CG</t>
  </si>
  <si>
    <t>C54x Black H Y Ton cart 2.5K LRP</t>
  </si>
  <si>
    <t>C540H1KG</t>
  </si>
  <si>
    <t>C54x Magenta H Y Ton cart 2K LRP</t>
  </si>
  <si>
    <t>C540H1MG</t>
  </si>
  <si>
    <t>C54x Yellow H Y Ton cart 2K LRP</t>
  </si>
  <si>
    <t>C540H1YG</t>
  </si>
  <si>
    <t>C54x Cyan H Y Ton cart 2K Regular</t>
  </si>
  <si>
    <t>C540H2CG</t>
  </si>
  <si>
    <t>C54x Black H Y Ton cart 2.5K Regular</t>
  </si>
  <si>
    <t>C540H2KG</t>
  </si>
  <si>
    <t>C54x Magenta H Y Ton cart 2K Regular</t>
  </si>
  <si>
    <t>C540H2MG</t>
  </si>
  <si>
    <t>C54x Yellow H Y Ton cart 2K Regular</t>
  </si>
  <si>
    <t>C540H2YG</t>
  </si>
  <si>
    <t>C540X31G</t>
  </si>
  <si>
    <t>30K Developer Unit, Cyan</t>
  </si>
  <si>
    <t>C540X32G</t>
  </si>
  <si>
    <t>30K Developer Unit, Magenta</t>
  </si>
  <si>
    <t>C540X33G</t>
  </si>
  <si>
    <t>30K Developer Unit, Yellow</t>
  </si>
  <si>
    <t>C540X34G</t>
  </si>
  <si>
    <t>C54X Photoconductor Unit</t>
  </si>
  <si>
    <t>C540X35G</t>
  </si>
  <si>
    <t xml:space="preserve">C54X Black Imaging Kit </t>
  </si>
  <si>
    <t>C540X71G</t>
  </si>
  <si>
    <t>C54x Black and Color Imaging Kit</t>
  </si>
  <si>
    <t>C54x Waste toner bottle</t>
  </si>
  <si>
    <t>C544 Cyan Ext H Y Ton cart 4K LRP</t>
  </si>
  <si>
    <t>C544 Black Ext H Y Ton cart 6K LRP</t>
  </si>
  <si>
    <t>C544 Magenta Ext H Y Ton cart 4K LRP</t>
  </si>
  <si>
    <t>C544 Yellow Ext H Y Ton cart 4K LRP</t>
  </si>
  <si>
    <t>C544 Cyan Ext H Y Ton cart 4K Regular</t>
  </si>
  <si>
    <t>C544X2CG</t>
  </si>
  <si>
    <t>C544 Black Ext H Y Ton cart 6K Regular</t>
  </si>
  <si>
    <t>C544X2KG</t>
  </si>
  <si>
    <t>C544 Magenta Ext H Y Ton cart 4K Regular</t>
  </si>
  <si>
    <t>C544X2MG</t>
  </si>
  <si>
    <t>C544 Yellow Ext H Y Ton cart 4K Regular</t>
  </si>
  <si>
    <t>C544X2YG</t>
  </si>
  <si>
    <t>C546 Extra High Yield Return Program Black Toner Cartridge</t>
  </si>
  <si>
    <t>C546U1KG</t>
  </si>
  <si>
    <t>C546 Extra High Yield Black Toner Cartridge</t>
  </si>
  <si>
    <t>C546U2KG</t>
  </si>
  <si>
    <t>C73X Cyan  Return Program Print Cartridge (6k)</t>
  </si>
  <si>
    <t>C734A1CG</t>
  </si>
  <si>
    <t>C73x Black  Return Program Print Cartridge (8k)</t>
  </si>
  <si>
    <t>C734A1KG</t>
  </si>
  <si>
    <t>C73x Magenta Return Program Print Cartridge (6k)</t>
  </si>
  <si>
    <t>C734A1MG</t>
  </si>
  <si>
    <t>C73x Yellow Return Program Print Cartridge (6k)</t>
  </si>
  <si>
    <t>C734A1YG</t>
  </si>
  <si>
    <t>C73x Cyan Print Cartridge (6k)</t>
  </si>
  <si>
    <t>C734A2CG</t>
  </si>
  <si>
    <t>C73x Black Print Cartridge (8k)</t>
  </si>
  <si>
    <t>C734A2KG</t>
  </si>
  <si>
    <t>C73x Magenta Print Cartridge (6k)</t>
  </si>
  <si>
    <t>C734A2MG</t>
  </si>
  <si>
    <t>C73x Yellow Print Cartridge (6k)</t>
  </si>
  <si>
    <t>C734A2YG</t>
  </si>
  <si>
    <t>Photoconductor Unit (Single Unit)</t>
  </si>
  <si>
    <t>C734X20G</t>
  </si>
  <si>
    <t>Photoconductor Unit (Multi-Pack)</t>
  </si>
  <si>
    <t>C734X24G</t>
  </si>
  <si>
    <t>C734X77G</t>
  </si>
  <si>
    <t>C736 Cyan High Yield Return Program Print Cartridge (10k)</t>
  </si>
  <si>
    <t>C736H1CG</t>
  </si>
  <si>
    <t>C736 Black High Yield Return Program Print Cartridge (12k)</t>
  </si>
  <si>
    <t>C736H1KG</t>
  </si>
  <si>
    <t>C736 Magenta High Yield Return Program Print Cartridge (10k)</t>
  </si>
  <si>
    <t>C736H1MG</t>
  </si>
  <si>
    <t>C736 Yellow High Yield Return Program Print Cartridge (10k)</t>
  </si>
  <si>
    <t>C736H1YG</t>
  </si>
  <si>
    <t>C736 Cyan High Yield Print Cartridge (10k)</t>
  </si>
  <si>
    <t>C736H2CG</t>
  </si>
  <si>
    <t>C736 Black  High Yield Print Cartridge (12k)</t>
  </si>
  <si>
    <t>C736H2KG</t>
  </si>
  <si>
    <t>C736 Magenta High Yield Print Cartridge (10k)</t>
  </si>
  <si>
    <t>C736H2MG</t>
  </si>
  <si>
    <t>C736 Yellow High Yield Print Cartridge (10k)</t>
  </si>
  <si>
    <t>C736H2YG</t>
  </si>
  <si>
    <t>C770/C772 10K Cyan High Yield Return Program Print Cartridge - UAR</t>
  </si>
  <si>
    <t>C7700CH</t>
  </si>
  <si>
    <t>C770/C772 6K Cyan Return Program Print Cartridge - UAR</t>
  </si>
  <si>
    <t>C7700CS</t>
  </si>
  <si>
    <t>C770/C772 10K Black High Yield Return Program Print Cartridge - UAR</t>
  </si>
  <si>
    <t>C7700KH</t>
  </si>
  <si>
    <t>C770/C772 6K Black Return Program Print Cartridge - UAR</t>
  </si>
  <si>
    <t>C7700KS</t>
  </si>
  <si>
    <t>C770/C772 10K Magenta High Yield Return Program Print Cartridge  - UAR</t>
  </si>
  <si>
    <t>C7700MH</t>
  </si>
  <si>
    <t>C770/C772 6K Magenta Return Program Print Cartridge - UAR</t>
  </si>
  <si>
    <t>C7700MS</t>
  </si>
  <si>
    <t>C770/C772 10K Yellow High Yield Return Program Print Cartridge - UAR</t>
  </si>
  <si>
    <t>C7700YH</t>
  </si>
  <si>
    <t>C770/C772 6K Yellow Return Program Print Cartridge - UAR</t>
  </si>
  <si>
    <t>C7700YS</t>
  </si>
  <si>
    <t xml:space="preserve">C770/C772 10K Cyan High Yield Print Cartridge </t>
  </si>
  <si>
    <t>C7702CH</t>
  </si>
  <si>
    <t xml:space="preserve">C770/C772 6K Cyan Print Cartridge </t>
  </si>
  <si>
    <t>C7702CS</t>
  </si>
  <si>
    <t xml:space="preserve">C770/C772 10K Black High Yield Print Cartridge </t>
  </si>
  <si>
    <t>C7702KH</t>
  </si>
  <si>
    <t xml:space="preserve">C770/C772 6K Black Print Cartridge </t>
  </si>
  <si>
    <t>C7702KS</t>
  </si>
  <si>
    <t xml:space="preserve">C770/C772 10K Magenta High Yield Print Cartridge </t>
  </si>
  <si>
    <t>C7702MH</t>
  </si>
  <si>
    <t xml:space="preserve">C770/C772 6K Magenta Print Cartridge </t>
  </si>
  <si>
    <t>C7702MS</t>
  </si>
  <si>
    <t xml:space="preserve">C770/C772 10K Yellow High Yield Print Cartridge </t>
  </si>
  <si>
    <t>C7702YH</t>
  </si>
  <si>
    <t xml:space="preserve">C770/C772 6K Yellow Print Cartridge </t>
  </si>
  <si>
    <t>C7702YS</t>
  </si>
  <si>
    <t>C772 15K Cyan Extra High Yield Return Program Print Cartridge  - UAR</t>
  </si>
  <si>
    <t>C7720CX</t>
  </si>
  <si>
    <t>C772 15K Black Extra High Yield Return Program Print Cartridge - UAR</t>
  </si>
  <si>
    <t>C7720KX</t>
  </si>
  <si>
    <t>C772 15K Magenta Extra High Yield Return Program Print Cartridge - UAR</t>
  </si>
  <si>
    <t>C7720MX</t>
  </si>
  <si>
    <t>C772 15K Yellow Extra High Yield Return Program Print Cartridge - UAR</t>
  </si>
  <si>
    <t>C7720YX</t>
  </si>
  <si>
    <t xml:space="preserve">C772 15K Cyan Extra High Yield Print Cartridge </t>
  </si>
  <si>
    <t>C7722CX</t>
  </si>
  <si>
    <t xml:space="preserve">C772 15K Black Extra High Yield Print Cartridge </t>
  </si>
  <si>
    <t>C7722KX</t>
  </si>
  <si>
    <t xml:space="preserve">C772 15K Magenta Extra High Yield Print Cartridge </t>
  </si>
  <si>
    <t>C7722MX</t>
  </si>
  <si>
    <t xml:space="preserve">C772 15K Yellow Extra High Yield Print Cartridge </t>
  </si>
  <si>
    <t>C7722YX</t>
  </si>
  <si>
    <t>C78X Cyan  Return Program Print Cartridge (6k)</t>
  </si>
  <si>
    <t>C780A1CG</t>
  </si>
  <si>
    <t>C78x Black  Return Program Print Cartridge (6k)</t>
  </si>
  <si>
    <t>C780A1KG</t>
  </si>
  <si>
    <t>C78x Magenta Return Program Print Cartridge (6k)</t>
  </si>
  <si>
    <t>C780A1MG</t>
  </si>
  <si>
    <t>C78x Yellow Return Program Print Cartridge (6k)</t>
  </si>
  <si>
    <t>C780A1YG</t>
  </si>
  <si>
    <t>C78x Cyan Print Cartridge (6k)</t>
  </si>
  <si>
    <t>C780A2CG</t>
  </si>
  <si>
    <t>C78x Black Print Cartridge (6k)</t>
  </si>
  <si>
    <t>C780A2KG</t>
  </si>
  <si>
    <t>C78x Magenta Print Cartridge (6k)</t>
  </si>
  <si>
    <t>C780A2MG</t>
  </si>
  <si>
    <t>C78x Yellow Print Cartridge (6k)</t>
  </si>
  <si>
    <t>C780A2YG</t>
  </si>
  <si>
    <t>C78x Cyan High Yield Return Program Print Cartridge (10k)</t>
  </si>
  <si>
    <t>C780H1CG</t>
  </si>
  <si>
    <t>C78x Black  High Yield Return Program Print Cartridge (10k)</t>
  </si>
  <si>
    <t>C780H1KG</t>
  </si>
  <si>
    <t>C78x Magenta High Yield Return Program Print Cartridge (10k)</t>
  </si>
  <si>
    <t>C780H1MG</t>
  </si>
  <si>
    <t>C78x Yellow High Yield Return Program Print Cartridge (10k)</t>
  </si>
  <si>
    <t>C780H1YG</t>
  </si>
  <si>
    <t>C78x Cyan High Yield Print Cartridge (10k)</t>
  </si>
  <si>
    <t>C780H2CG</t>
  </si>
  <si>
    <t>C78x Black High Yield Print Cartridge (10k)</t>
  </si>
  <si>
    <t>C780H2KG</t>
  </si>
  <si>
    <t>C78x Magenta High Yield Print Cartridge (10k)</t>
  </si>
  <si>
    <t>C780H2MG</t>
  </si>
  <si>
    <t>C78x Yellow High Yield Print Cartridge (10k)</t>
  </si>
  <si>
    <t>C780H2YG</t>
  </si>
  <si>
    <t>C782 Cyan Extra High Yield Return Program Print Cartridge (15k)</t>
  </si>
  <si>
    <t>C782X1CG</t>
  </si>
  <si>
    <t>C782 Black Extra High Yield Return Program Print Cartridge (15k)</t>
  </si>
  <si>
    <t>C782X1KG</t>
  </si>
  <si>
    <t>C772 Magenta Extra High Yield Return Program Print Cartridge (15k)</t>
  </si>
  <si>
    <t>C782X1MG</t>
  </si>
  <si>
    <t>C772 Yellow Extra High Yield Return Program Print Cartridge (15k)</t>
  </si>
  <si>
    <t>C782X1YG</t>
  </si>
  <si>
    <t>C782 Cyan Extra High Yield Print Cartridge (15k)</t>
  </si>
  <si>
    <t>C782X2CG</t>
  </si>
  <si>
    <t>C782 Black Extra High Yield Print Cartridge (15k)</t>
  </si>
  <si>
    <t>C782X2KG</t>
  </si>
  <si>
    <t>C782 Magenta Extra High Yield Print Cartridge (15k)</t>
  </si>
  <si>
    <t>C782X2MG</t>
  </si>
  <si>
    <t>C782 Yellow Extra High Yield Print Cartridge (15k)</t>
  </si>
  <si>
    <t>C782X2YG</t>
  </si>
  <si>
    <t xml:space="preserve">C792/X792 Cyan Print Cartridge </t>
  </si>
  <si>
    <t>C792A1CG</t>
  </si>
  <si>
    <t xml:space="preserve">C792/X792 Black Print Cartridge </t>
  </si>
  <si>
    <t>C792A1KG</t>
  </si>
  <si>
    <t xml:space="preserve">C792/X792 Magenta Print Cartridge </t>
  </si>
  <si>
    <t>C792A1MG</t>
  </si>
  <si>
    <t xml:space="preserve">C792/X792 Yellow Print Cartridge </t>
  </si>
  <si>
    <t>C792A1YG</t>
  </si>
  <si>
    <t>C792  Cyan Extra High Yield Return Program Print Cartridge (20K)</t>
  </si>
  <si>
    <t>C792  Black Extra High Yield Return Program Print Cartridge (20K)</t>
  </si>
  <si>
    <t>C792  Magenta Extra High Yield Return Program Print Cartridge (20K)</t>
  </si>
  <si>
    <t>C792  Yellow Extra High Yield Return Program Print Cartridge (20K)</t>
  </si>
  <si>
    <t>C792  Cyan Extra High Yield Print Cartridge (20K)</t>
  </si>
  <si>
    <t>C792X2CG</t>
  </si>
  <si>
    <t>C792  Black Extra High Yield Print Cartridge (20K)</t>
  </si>
  <si>
    <t>C792X2KG</t>
  </si>
  <si>
    <t>C792  Magenta Extra High Yield Print Cartridge (20K)</t>
  </si>
  <si>
    <t>C792X2MG</t>
  </si>
  <si>
    <t>C792  Yellow Extra High Yield Print Cartridge (20K)</t>
  </si>
  <si>
    <t>C792X2YG</t>
  </si>
  <si>
    <t>C792 X792 Toner waste bottle</t>
  </si>
  <si>
    <t>C 920 cyan toner 15 K</t>
  </si>
  <si>
    <t>C9202CH</t>
  </si>
  <si>
    <t>C 920 black toner 15 K</t>
  </si>
  <si>
    <t>C9202KH</t>
  </si>
  <si>
    <t>C 920 magenta toner 15 K</t>
  </si>
  <si>
    <t>C9202MH</t>
  </si>
  <si>
    <t>C 920 yellow toner 15 K</t>
  </si>
  <si>
    <t>C9202YH</t>
  </si>
  <si>
    <t xml:space="preserve">Oil Coating Roller </t>
  </si>
  <si>
    <t>C92035X</t>
  </si>
  <si>
    <t>C935 High Yield Cyan Toner Cartridge (24K)</t>
  </si>
  <si>
    <t>C930H2CG</t>
  </si>
  <si>
    <t>C935 High Yield Black Toner Cartridge (38K)</t>
  </si>
  <si>
    <t>C930H2KG</t>
  </si>
  <si>
    <t>C935 High Yield Magenta Toner Cartridge (24K)</t>
  </si>
  <si>
    <t>C930H2MG</t>
  </si>
  <si>
    <t>C935 High Yield Yellow Toner Cartridge (24K)</t>
  </si>
  <si>
    <t>C930H2YG</t>
  </si>
  <si>
    <t>C930X72G</t>
  </si>
  <si>
    <t>Color Photoconductor Kit</t>
  </si>
  <si>
    <t>C930X73G</t>
  </si>
  <si>
    <t>Waste Toner Bottle</t>
  </si>
  <si>
    <t>C930X76G</t>
  </si>
  <si>
    <t>Cyan Extra High Yield Print Cartridge</t>
  </si>
  <si>
    <t>Black Extra High Yield Print Cartridge</t>
  </si>
  <si>
    <t>Magenta Extra High Yield Print Cartridge</t>
  </si>
  <si>
    <t>Yellow Extra High Yield Print Cartridge</t>
  </si>
  <si>
    <t>1-Pack Photoconductor Unit</t>
  </si>
  <si>
    <t>3-Pack Photoconductor Kit</t>
  </si>
  <si>
    <t>Standard Yield Return Program Cartridge (3.5K) (E25x/E35x)</t>
  </si>
  <si>
    <t>E250A11E</t>
  </si>
  <si>
    <t>Standard Yield Cartridge (3.5K) (E25x/E35x)</t>
  </si>
  <si>
    <t>E250A21E</t>
  </si>
  <si>
    <t>E250X22G</t>
  </si>
  <si>
    <t>E26x/36x/460 3.5k LRP</t>
  </si>
  <si>
    <t>E260A11E</t>
  </si>
  <si>
    <t>E26x/36x/460 3.5k Regular</t>
  </si>
  <si>
    <t>E260A21E</t>
  </si>
  <si>
    <t>E26x/36x/460 PC 30k</t>
  </si>
  <si>
    <t>High Yield Return Program Cartridge (9K) (E35x)</t>
  </si>
  <si>
    <t>E352H11E</t>
  </si>
  <si>
    <t>High Yield Cartridge (9K) (E35x)</t>
  </si>
  <si>
    <t>E352H21E</t>
  </si>
  <si>
    <t>E36x/460 9k LRP</t>
  </si>
  <si>
    <t>E360H11E</t>
  </si>
  <si>
    <t>E36x/460 9k Regular</t>
  </si>
  <si>
    <t>E360H21E</t>
  </si>
  <si>
    <t>Standard Yield Return Program Cartridge (6K)</t>
  </si>
  <si>
    <t>E450A11E</t>
  </si>
  <si>
    <t>Standard Yield Cartridge (6K)</t>
  </si>
  <si>
    <t>E450A21E</t>
  </si>
  <si>
    <t>High Yield Return Program Cartridge (11K)</t>
  </si>
  <si>
    <t>E450H11E</t>
  </si>
  <si>
    <t>High Yield Cartridge (11K)</t>
  </si>
  <si>
    <t>E450H21E</t>
  </si>
  <si>
    <t>E460 15k LRP</t>
  </si>
  <si>
    <t>E460X11E</t>
  </si>
  <si>
    <t>E460 15k Regular</t>
  </si>
  <si>
    <t>E460X21E</t>
  </si>
  <si>
    <t>E462 Extra High Yield Return Program Toner Cartridge</t>
  </si>
  <si>
    <t>E462U11E</t>
  </si>
  <si>
    <t>E462 Extra High Yield Toner Cartridge</t>
  </si>
  <si>
    <t>E462U21G</t>
  </si>
  <si>
    <t xml:space="preserve">Lexmark T65x Return Program Print Cartridge </t>
  </si>
  <si>
    <t>T650A11E</t>
  </si>
  <si>
    <t>LexmarkT65x Print Cartridge</t>
  </si>
  <si>
    <t>T650A21E</t>
  </si>
  <si>
    <t>T65x 25K label cartridge</t>
  </si>
  <si>
    <t>T650H04E</t>
  </si>
  <si>
    <t>LexmarkT65x High Yield Return Program Print Cartridge</t>
  </si>
  <si>
    <t>T650H11E</t>
  </si>
  <si>
    <t>Lexmark T65x High Yield Print Cartridge</t>
  </si>
  <si>
    <t>T650H21E</t>
  </si>
  <si>
    <t>T65x 36K label cartridge</t>
  </si>
  <si>
    <t>T654X04E</t>
  </si>
  <si>
    <t>Lexmark T654 Extra High Yield Return Program Print Cartridge</t>
  </si>
  <si>
    <t xml:space="preserve">Lexmark T654 Extra High Yield Print Cartridge </t>
  </si>
  <si>
    <t>T654X21E</t>
  </si>
  <si>
    <t>30 k toner cart</t>
  </si>
  <si>
    <t>W84020H</t>
  </si>
  <si>
    <t>60 k photoconductor kit</t>
  </si>
  <si>
    <t>W84030H</t>
  </si>
  <si>
    <t>W850 High Yield Toner Cartridge</t>
  </si>
  <si>
    <t>W850 Photoconductor Drum</t>
  </si>
  <si>
    <t>X264, X363, X364 Return Program Print Cartridge (3.5K)</t>
  </si>
  <si>
    <t>X264A11G</t>
  </si>
  <si>
    <t>X264, X363, X364 Print Cartridge (3.5K)</t>
  </si>
  <si>
    <t>X264A21G</t>
  </si>
  <si>
    <t>X264, X363, X364 High Yield Return Program Print Cartridge (9K)</t>
  </si>
  <si>
    <t>X264H11G</t>
  </si>
  <si>
    <t>X264, X363, X364 High Yield Print Cartridge (9K)</t>
  </si>
  <si>
    <t>X264H21G</t>
  </si>
  <si>
    <t>X34x Return ProgramToner Cartridge 2.5K</t>
  </si>
  <si>
    <t>X340A11G</t>
  </si>
  <si>
    <t>X34x Regular Cartridge 2.5K</t>
  </si>
  <si>
    <t>X340A21G</t>
  </si>
  <si>
    <t>X34x High Yield Return Program Toner Cartridge 6K</t>
  </si>
  <si>
    <t>X340H11G</t>
  </si>
  <si>
    <t>X34x Regular Cartridge 6K</t>
  </si>
  <si>
    <t>X340H21G</t>
  </si>
  <si>
    <t>X34x Photoconductor Kit 30K</t>
  </si>
  <si>
    <t>X340H22G</t>
  </si>
  <si>
    <t>X463 Standard Yield Return Program Print Cartridge</t>
  </si>
  <si>
    <t>X463A11G</t>
  </si>
  <si>
    <t>X463 Standard Yield Print Cartridge</t>
  </si>
  <si>
    <t>X463A21G</t>
  </si>
  <si>
    <t>X463 High Yield Return Program Print Cartridge</t>
  </si>
  <si>
    <t>X463H11G</t>
  </si>
  <si>
    <t>X463 High Yield Print Cartridge</t>
  </si>
  <si>
    <t>X463H21G</t>
  </si>
  <si>
    <t>X463 Extra High Yield Return Program Print Cartridge</t>
  </si>
  <si>
    <t>X463X11G</t>
  </si>
  <si>
    <t>X463 Extra High Yield Print Cartridge</t>
  </si>
  <si>
    <t>X463X21G</t>
  </si>
  <si>
    <t>X560n Cyan Toner Cartridge</t>
  </si>
  <si>
    <t>X560A2CG</t>
  </si>
  <si>
    <t>X560n Magenta Toner Cartridge</t>
  </si>
  <si>
    <t>X560A2MG</t>
  </si>
  <si>
    <t>X560n Yellow Toner Cartridge</t>
  </si>
  <si>
    <t>X560A2YG</t>
  </si>
  <si>
    <t>X560n Cyan HY Toner Cartridge</t>
  </si>
  <si>
    <t>X560H2CG</t>
  </si>
  <si>
    <t>X560n Black HY Toner Cartridge</t>
  </si>
  <si>
    <t>X560H2KG</t>
  </si>
  <si>
    <t>X560n Magenta HY Toner Cartridge</t>
  </si>
  <si>
    <t>X560H2MG</t>
  </si>
  <si>
    <t>X560n Yellow HY Toner Cartridge</t>
  </si>
  <si>
    <t>X560H2YG</t>
  </si>
  <si>
    <t>X64Xe Return Program Print Cartridge</t>
  </si>
  <si>
    <t>X644A11E</t>
  </si>
  <si>
    <t>X64Xe Print Cartridge</t>
  </si>
  <si>
    <t>X644A21E</t>
  </si>
  <si>
    <t>X64Xe High Yield Return Program Print Cartridge</t>
  </si>
  <si>
    <t>X644H11E</t>
  </si>
  <si>
    <t>X64Xe High Yield Print Cartridge</t>
  </si>
  <si>
    <t>X644H21E</t>
  </si>
  <si>
    <t>X64Xe Extra High Yield Return Program Print Cartridge</t>
  </si>
  <si>
    <t>X644X11E</t>
  </si>
  <si>
    <t>X64Xe Extra High Yield Print Cartridge</t>
  </si>
  <si>
    <t>X644X21E</t>
  </si>
  <si>
    <t>Lexmark X65X Return Program Cartridge</t>
  </si>
  <si>
    <t>X651A11E</t>
  </si>
  <si>
    <t>Lexmark X65X Print Cartridge</t>
  </si>
  <si>
    <t>X651A21E</t>
  </si>
  <si>
    <t>Lexmark X65X High Yield Return Program Cartridge (label)</t>
  </si>
  <si>
    <t>X651H04E</t>
  </si>
  <si>
    <t>Lexmark X65X High Yield Return Program Cartridge</t>
  </si>
  <si>
    <t>X651H11E</t>
  </si>
  <si>
    <t>Lexmark X65X High Yield Print Cartridge</t>
  </si>
  <si>
    <t>X651H21E</t>
  </si>
  <si>
    <t>X65X Extra High Yield Return Program Cartridge - 36K (label)</t>
  </si>
  <si>
    <t>X654X04E</t>
  </si>
  <si>
    <t>Lexmark X65X Extra High Yield Return Program Cartridge</t>
  </si>
  <si>
    <t>Lexmark X65X Extra High Yield Print Cartridge</t>
  </si>
  <si>
    <t>X654X21E</t>
  </si>
  <si>
    <t>X792  Cyan Extra High Yield Return Program Print Cartridge (20K)</t>
  </si>
  <si>
    <t>X792  Black Extra High Yield Return Program Print Cartridge (20K)</t>
  </si>
  <si>
    <t>X792  Magenta Extra High Yield Return Program Print Cartridge (20K)</t>
  </si>
  <si>
    <t>X792  Yellow Extra High Yield Return Program Print Cartridge (20K)</t>
  </si>
  <si>
    <t xml:space="preserve"> X792 Cyan Extra High Yield Print Cartridge (20K)</t>
  </si>
  <si>
    <t>X792X2CG</t>
  </si>
  <si>
    <t xml:space="preserve"> X792 Black Extra High Yield Print Cartridge (20K)</t>
  </si>
  <si>
    <t>X792X2KG</t>
  </si>
  <si>
    <t xml:space="preserve"> X792 Magenta Extra High Yield Print Cartridge (20K)</t>
  </si>
  <si>
    <t>X792X2MG</t>
  </si>
  <si>
    <t xml:space="preserve"> X792 Yellow Extra High Yield Print Cartridge (20K)</t>
  </si>
  <si>
    <t>X792X2YG</t>
  </si>
  <si>
    <t>X830E/X832E 30K PRINT CARTRIDG</t>
  </si>
  <si>
    <t>X8302KH</t>
  </si>
  <si>
    <t>X85Xe - 30K toner cartridge</t>
  </si>
  <si>
    <t>X850H21G</t>
  </si>
  <si>
    <t>X85Xe - Photoconductor Kit</t>
  </si>
  <si>
    <t>X850H22G</t>
  </si>
  <si>
    <t>X860, X862, X864 High Yield Toner Cartridge</t>
  </si>
  <si>
    <t>X860, X862, X864 Photoconductor Drum</t>
  </si>
  <si>
    <t>Extra High Yield Cyan Print Cartridge - 22K</t>
  </si>
  <si>
    <t>X945X2CG</t>
  </si>
  <si>
    <t>Extra High Yield Black Print Cartridge - 36K</t>
  </si>
  <si>
    <t>X945X2KG</t>
  </si>
  <si>
    <t>Extra High Yield Magenta Print Cartridge - 22K</t>
  </si>
  <si>
    <t>X945X2MG</t>
  </si>
  <si>
    <t>Extra High Yield Yellow Print Cartridge - 22K</t>
  </si>
  <si>
    <t>X945X2YG</t>
  </si>
  <si>
    <t>LASER PRINTER A4 TRANSP (50)</t>
  </si>
  <si>
    <t>12A5010</t>
  </si>
  <si>
    <t>C76X OUTDOOR MEDIA PAPER</t>
  </si>
  <si>
    <t>12A8601</t>
  </si>
  <si>
    <t>C76X BANNER PAPER</t>
  </si>
  <si>
    <t>12A8940</t>
  </si>
  <si>
    <t>Standard Re-Inking Ribbon</t>
  </si>
  <si>
    <t>High Yield Re-Inking Ribbon</t>
  </si>
  <si>
    <t>N°16</t>
  </si>
  <si>
    <t>10N0016B</t>
  </si>
  <si>
    <t>10N0016BL</t>
  </si>
  <si>
    <t>10N0016E</t>
  </si>
  <si>
    <t>N°26</t>
  </si>
  <si>
    <t>10N0026B</t>
  </si>
  <si>
    <t>10N0026BL</t>
  </si>
  <si>
    <t>10N0026E</t>
  </si>
  <si>
    <t>N°17 Higher yield</t>
  </si>
  <si>
    <t>10NX217B</t>
  </si>
  <si>
    <t>10NX217BL</t>
  </si>
  <si>
    <t>10NX217E</t>
  </si>
  <si>
    <t>N°27 Higher yield</t>
  </si>
  <si>
    <t>10NX227B</t>
  </si>
  <si>
    <t>10NX227BL</t>
  </si>
  <si>
    <t>10NX227E</t>
  </si>
  <si>
    <t>N°80</t>
  </si>
  <si>
    <t>12A1980B</t>
  </si>
  <si>
    <t>12A1980BL</t>
  </si>
  <si>
    <t>12A1980E</t>
  </si>
  <si>
    <t>N°70 Higher yield</t>
  </si>
  <si>
    <t>12AX970B</t>
  </si>
  <si>
    <t>12AX970BL</t>
  </si>
  <si>
    <t>12AX970E</t>
  </si>
  <si>
    <t>100 Black</t>
  </si>
  <si>
    <t>14N0820B</t>
  </si>
  <si>
    <t>14N0820BL</t>
  </si>
  <si>
    <t>14N0820E</t>
  </si>
  <si>
    <t>105XL Black</t>
  </si>
  <si>
    <t>14N0822B</t>
  </si>
  <si>
    <t>14N0822BL</t>
  </si>
  <si>
    <t>14N0822E</t>
  </si>
  <si>
    <t>105XL x 4</t>
  </si>
  <si>
    <t>14N0845</t>
  </si>
  <si>
    <t>14N0845B</t>
  </si>
  <si>
    <t>14N0845BL</t>
  </si>
  <si>
    <t>100XL x 2</t>
  </si>
  <si>
    <t>14N0848</t>
  </si>
  <si>
    <t>14N0848B</t>
  </si>
  <si>
    <t>14N0848BL</t>
  </si>
  <si>
    <t>100 C, M, Y</t>
  </si>
  <si>
    <t>14N0849</t>
  </si>
  <si>
    <t>14N0849B</t>
  </si>
  <si>
    <t>14N0849BL</t>
  </si>
  <si>
    <t>100XL C, M, Y</t>
  </si>
  <si>
    <t>14N0850</t>
  </si>
  <si>
    <t>14N0850B</t>
  </si>
  <si>
    <t>14N0850BL</t>
  </si>
  <si>
    <t>100 Cyan Color</t>
  </si>
  <si>
    <t>14N0900B</t>
  </si>
  <si>
    <t>14N0900BL</t>
  </si>
  <si>
    <t>14N0900E</t>
  </si>
  <si>
    <t>100 Magenta Color</t>
  </si>
  <si>
    <t>14N0901B</t>
  </si>
  <si>
    <t>14N0901BL</t>
  </si>
  <si>
    <t>14N0901E</t>
  </si>
  <si>
    <t>100 Yellow Color</t>
  </si>
  <si>
    <t>14N0902B</t>
  </si>
  <si>
    <t>14N0902BL</t>
  </si>
  <si>
    <t>14N0902E</t>
  </si>
  <si>
    <t>100XL Black</t>
  </si>
  <si>
    <t>14N1068B</t>
  </si>
  <si>
    <t>14N1068BL</t>
  </si>
  <si>
    <t>14N1068E</t>
  </si>
  <si>
    <t>100XL Cyan Color</t>
  </si>
  <si>
    <t>14N1069B</t>
  </si>
  <si>
    <t>14N1069BL</t>
  </si>
  <si>
    <t>14N1069E</t>
  </si>
  <si>
    <t>100XL Magenta Color</t>
  </si>
  <si>
    <t>14N1070B</t>
  </si>
  <si>
    <t>14N1070BL</t>
  </si>
  <si>
    <t>14N1070E</t>
  </si>
  <si>
    <t>100XL Yellow Color</t>
  </si>
  <si>
    <t>14N1071B</t>
  </si>
  <si>
    <t>14N1071BL</t>
  </si>
  <si>
    <t>14N1071E</t>
  </si>
  <si>
    <t>N°31</t>
  </si>
  <si>
    <t>18C0031B</t>
  </si>
  <si>
    <t>18C0031BL</t>
  </si>
  <si>
    <t>18C0031E</t>
  </si>
  <si>
    <t>N°34</t>
  </si>
  <si>
    <t>18C0034B</t>
  </si>
  <si>
    <t>18C0034BL</t>
  </si>
  <si>
    <t>18C0034E</t>
  </si>
  <si>
    <t>N°35</t>
  </si>
  <si>
    <t>18C0035B</t>
  </si>
  <si>
    <t>18C0035BL</t>
  </si>
  <si>
    <t>18C0035E</t>
  </si>
  <si>
    <t>N°23 + N°24</t>
  </si>
  <si>
    <t>18C1419B</t>
  </si>
  <si>
    <t>18C1419BL</t>
  </si>
  <si>
    <t>18C1419E</t>
  </si>
  <si>
    <t>N°28</t>
  </si>
  <si>
    <t>18C1428B</t>
  </si>
  <si>
    <t>18C1428BL</t>
  </si>
  <si>
    <t>18C1428E</t>
  </si>
  <si>
    <t>N°29</t>
  </si>
  <si>
    <t>18C1429B</t>
  </si>
  <si>
    <t>18C1429BL</t>
  </si>
  <si>
    <t>18C1429E</t>
  </si>
  <si>
    <t>N°28 + N°29</t>
  </si>
  <si>
    <t>18C1520B</t>
  </si>
  <si>
    <t>18C1520BL</t>
  </si>
  <si>
    <t>18C1520E</t>
  </si>
  <si>
    <t>N°23</t>
  </si>
  <si>
    <t>18C1523B</t>
  </si>
  <si>
    <t>18C1523BL</t>
  </si>
  <si>
    <t>18C1523E</t>
  </si>
  <si>
    <t>N°24</t>
  </si>
  <si>
    <t>18C1524B</t>
  </si>
  <si>
    <t>18C1524BL</t>
  </si>
  <si>
    <t>18C1524E</t>
  </si>
  <si>
    <t>N°28A</t>
  </si>
  <si>
    <t>18C1528E</t>
  </si>
  <si>
    <t>N°29A</t>
  </si>
  <si>
    <t>18C1529E</t>
  </si>
  <si>
    <t>N°3</t>
  </si>
  <si>
    <t>18C1530BR</t>
  </si>
  <si>
    <t>18C1530E</t>
  </si>
  <si>
    <t>N°23 A</t>
  </si>
  <si>
    <t>18C1623E</t>
  </si>
  <si>
    <t>N°24 A</t>
  </si>
  <si>
    <t>18C1624E</t>
  </si>
  <si>
    <t>N°14A</t>
  </si>
  <si>
    <t>18C2080E</t>
  </si>
  <si>
    <t>N°14</t>
  </si>
  <si>
    <t>18C2090B</t>
  </si>
  <si>
    <t>18C2090BL</t>
  </si>
  <si>
    <t>18C2090E</t>
  </si>
  <si>
    <t>N°15A</t>
  </si>
  <si>
    <t>18C2100E</t>
  </si>
  <si>
    <t>N°15</t>
  </si>
  <si>
    <t>18C2110B</t>
  </si>
  <si>
    <t>18C2110BL</t>
  </si>
  <si>
    <t>18C2110E</t>
  </si>
  <si>
    <t>N°36</t>
  </si>
  <si>
    <t>18C2130B</t>
  </si>
  <si>
    <t>18C2130BL</t>
  </si>
  <si>
    <t>18C2130E</t>
  </si>
  <si>
    <t>N°37</t>
  </si>
  <si>
    <t>18C2140B</t>
  </si>
  <si>
    <t>18C2140BL</t>
  </si>
  <si>
    <t>18C2140E</t>
  </si>
  <si>
    <t>N°36A</t>
  </si>
  <si>
    <t>18C2150E</t>
  </si>
  <si>
    <t>N°37A</t>
  </si>
  <si>
    <t>18C2160E</t>
  </si>
  <si>
    <t>N°36 XL</t>
  </si>
  <si>
    <t>18C2170B</t>
  </si>
  <si>
    <t>18C2170BL</t>
  </si>
  <si>
    <t>18C2170E</t>
  </si>
  <si>
    <t>N°37 XL</t>
  </si>
  <si>
    <t>18C2180B</t>
  </si>
  <si>
    <t>18C2180BL</t>
  </si>
  <si>
    <t>18C2180E</t>
  </si>
  <si>
    <t>N°36 XLA</t>
  </si>
  <si>
    <t>18C2190E</t>
  </si>
  <si>
    <t>N°37 XLA</t>
  </si>
  <si>
    <t>18C2200E</t>
  </si>
  <si>
    <t>N°32 Higher yield</t>
  </si>
  <si>
    <t>18CX032B</t>
  </si>
  <si>
    <t>18CX032BL</t>
  </si>
  <si>
    <t>18CX032E</t>
  </si>
  <si>
    <t>N°33 Higher yield</t>
  </si>
  <si>
    <t>18CX033B</t>
  </si>
  <si>
    <t>18CX033BL</t>
  </si>
  <si>
    <t>18CX033E</t>
  </si>
  <si>
    <t>N°1 Higher yield</t>
  </si>
  <si>
    <t>18CX781B</t>
  </si>
  <si>
    <t>18CX781BL</t>
  </si>
  <si>
    <t>18CX781E</t>
  </si>
  <si>
    <t>N°82</t>
  </si>
  <si>
    <t>18L0032B</t>
  </si>
  <si>
    <t>18L0032BL</t>
  </si>
  <si>
    <t>18L0032E</t>
  </si>
  <si>
    <t>N°83 Higher yield</t>
  </si>
  <si>
    <t>18LX042B</t>
  </si>
  <si>
    <t>18LX042BL</t>
  </si>
  <si>
    <t>18LX042E</t>
  </si>
  <si>
    <t>N°41</t>
  </si>
  <si>
    <t>18Y0141B</t>
  </si>
  <si>
    <t>18Y0141BL</t>
  </si>
  <si>
    <t>18Y0141E</t>
  </si>
  <si>
    <t>N°42</t>
  </si>
  <si>
    <t>18Y0142B</t>
  </si>
  <si>
    <t>18Y0142BL</t>
  </si>
  <si>
    <t>18Y0142E</t>
  </si>
  <si>
    <t>N°44</t>
  </si>
  <si>
    <t>18Y0144B</t>
  </si>
  <si>
    <t>18Y0144BL</t>
  </si>
  <si>
    <t>18Y0144E</t>
  </si>
  <si>
    <t>N°40</t>
  </si>
  <si>
    <t>18Y0340B</t>
  </si>
  <si>
    <t>18Y0340BL</t>
  </si>
  <si>
    <t>18Y0340E</t>
  </si>
  <si>
    <t>N°41A</t>
  </si>
  <si>
    <t>18Y0341E</t>
  </si>
  <si>
    <t>N°42A</t>
  </si>
  <si>
    <t>18Y0342E</t>
  </si>
  <si>
    <t>N°43 Higher yield</t>
  </si>
  <si>
    <t>18YX143B</t>
  </si>
  <si>
    <t>18YX143BL</t>
  </si>
  <si>
    <t>18YX143E</t>
  </si>
  <si>
    <t>N°16 + N°26</t>
  </si>
  <si>
    <t>80D2126</t>
  </si>
  <si>
    <t>80D2126B</t>
  </si>
  <si>
    <t>80D2126BL</t>
  </si>
  <si>
    <t>N°32 + N°33 Higher yield</t>
  </si>
  <si>
    <t>80D2951</t>
  </si>
  <si>
    <t>80D2951B</t>
  </si>
  <si>
    <t>80D2951BL</t>
  </si>
  <si>
    <t>N°17 + N°27 Higher yield</t>
  </si>
  <si>
    <t>80D2952</t>
  </si>
  <si>
    <t>80D2952B</t>
  </si>
  <si>
    <t>80D2952BL</t>
  </si>
  <si>
    <t>N°17 x 2 Higher yield</t>
  </si>
  <si>
    <t>80D2954</t>
  </si>
  <si>
    <t>80D2954B</t>
  </si>
  <si>
    <t>80D2954BL</t>
  </si>
  <si>
    <t>N°1 x 2 Higher yield</t>
  </si>
  <si>
    <t>80D2955</t>
  </si>
  <si>
    <t>80D2955B</t>
  </si>
  <si>
    <t>80D2955BL</t>
  </si>
  <si>
    <t>N°32 x 2 Higher yield</t>
  </si>
  <si>
    <t>80D2956</t>
  </si>
  <si>
    <t>80D2956B</t>
  </si>
  <si>
    <t>80D2956BL</t>
  </si>
  <si>
    <t>N°43  Higher yield + N°44</t>
  </si>
  <si>
    <t>80D2966</t>
  </si>
  <si>
    <t>80D2966B</t>
  </si>
  <si>
    <t>80D2966BL</t>
  </si>
  <si>
    <t>N°36 XL + N°37 XL</t>
  </si>
  <si>
    <t>80D2978</t>
  </si>
  <si>
    <t>80D2978B</t>
  </si>
  <si>
    <t>80D2978BL</t>
  </si>
  <si>
    <t>N°14 + N°15</t>
  </si>
  <si>
    <t>80D2979</t>
  </si>
  <si>
    <t>80D2979B</t>
  </si>
  <si>
    <t>80D2979BL</t>
  </si>
  <si>
    <t>N°75 x 3</t>
  </si>
  <si>
    <t>15M0100</t>
  </si>
  <si>
    <t>P350 printing pack</t>
  </si>
  <si>
    <t>18Y0146E</t>
  </si>
  <si>
    <t xml:space="preserve">100 CMYK </t>
  </si>
  <si>
    <t>14N1912E</t>
  </si>
  <si>
    <t>14N1912B</t>
  </si>
  <si>
    <t>14N1912BL</t>
  </si>
  <si>
    <t>100 XL CMYK</t>
  </si>
  <si>
    <t>14N1921E</t>
  </si>
  <si>
    <t>14N1921B</t>
  </si>
  <si>
    <t>14N1921BL</t>
  </si>
  <si>
    <t>C925 Black Toner Cartridge High Regular</t>
  </si>
  <si>
    <t>C925H2KG</t>
  </si>
  <si>
    <t>C925 Cyan Toner Cartridge High Regular</t>
  </si>
  <si>
    <t>C925H2CG</t>
  </si>
  <si>
    <t>C925 Magenta Toner Cartridge High Regula</t>
  </si>
  <si>
    <t>C925H2MG</t>
  </si>
  <si>
    <t>C925 Yellow Toner Cartridge High Regular</t>
  </si>
  <si>
    <t>C925H2YG</t>
  </si>
  <si>
    <t>C925 Black Imaging Unit Standard Regular</t>
  </si>
  <si>
    <t>C925X72G</t>
  </si>
  <si>
    <t>C925 Cyan Imaging Unit Standard Regular</t>
  </si>
  <si>
    <t>C925X73G</t>
  </si>
  <si>
    <t>C925 Magenta Imaging Unit Standard Regul</t>
  </si>
  <si>
    <t>C925X74G</t>
  </si>
  <si>
    <t>C925 Yellow Imaging Unit Standard Regula</t>
  </si>
  <si>
    <t>C925X75G</t>
  </si>
  <si>
    <t>C925 Waste Container Other Supplies Stan</t>
  </si>
  <si>
    <t>C925X76G</t>
  </si>
  <si>
    <t>X203/X204 Black Toner Cartridge Standard</t>
  </si>
  <si>
    <t>X203A21G</t>
  </si>
  <si>
    <t>X203A11G</t>
  </si>
  <si>
    <t>X203/X204 1 Pack Photoconductor Kit Stan</t>
  </si>
  <si>
    <t>X203H22G</t>
  </si>
  <si>
    <t>X925 Black Toner Cartridge High Regular</t>
  </si>
  <si>
    <t>X925H2KG</t>
  </si>
  <si>
    <t>X925H2CG</t>
  </si>
  <si>
    <t>X925 Cyan Toner Cartridge High Regular</t>
  </si>
  <si>
    <t>X925H2MG</t>
  </si>
  <si>
    <t>X925H2YG</t>
  </si>
  <si>
    <t>220 Black RP</t>
  </si>
  <si>
    <t>14L0173A</t>
  </si>
  <si>
    <t>220 Black blister B RP</t>
  </si>
  <si>
    <t>14L0173AB</t>
  </si>
  <si>
    <t>220 Black blister BL RP</t>
  </si>
  <si>
    <t>14L0173AL</t>
  </si>
  <si>
    <t>220XL Black RP</t>
  </si>
  <si>
    <t>14L0174A</t>
  </si>
  <si>
    <t>220XL Black blister B RP</t>
  </si>
  <si>
    <t>14L0174AB</t>
  </si>
  <si>
    <t>220XL Black blister BL RP</t>
  </si>
  <si>
    <t>14L0174AL</t>
  </si>
  <si>
    <t>220 Cyan RP</t>
  </si>
  <si>
    <t>14L0086A</t>
  </si>
  <si>
    <t>220 Cyan blister B RP</t>
  </si>
  <si>
    <t>14L0086AB</t>
  </si>
  <si>
    <t>220 Cyan blister BL RP</t>
  </si>
  <si>
    <t>14L0086AL</t>
  </si>
  <si>
    <t>220XL Cyan RP</t>
  </si>
  <si>
    <t>14L0175A</t>
  </si>
  <si>
    <t>220XL Cyan blister B RP</t>
  </si>
  <si>
    <t>14L0175AB</t>
  </si>
  <si>
    <t>220XL Cyan blister BL RP</t>
  </si>
  <si>
    <t>14L0175AL</t>
  </si>
  <si>
    <t>220 Magenta RP</t>
  </si>
  <si>
    <t>14L0087A</t>
  </si>
  <si>
    <t>220 Magenta blister B RP</t>
  </si>
  <si>
    <t>14L0087AB</t>
  </si>
  <si>
    <t>220 Magenta blister BL RP</t>
  </si>
  <si>
    <t>14L0087AL</t>
  </si>
  <si>
    <t>220XL Magenta RP</t>
  </si>
  <si>
    <t>14L0176A</t>
  </si>
  <si>
    <t>220XL Magenta blister B RP</t>
  </si>
  <si>
    <t>14L0176AB</t>
  </si>
  <si>
    <t>220XL Magenta blister BL RP</t>
  </si>
  <si>
    <t>14L0176AL</t>
  </si>
  <si>
    <t>220 Yellow RP</t>
  </si>
  <si>
    <t>14L0088A</t>
  </si>
  <si>
    <t>220 Yellow blister B RP</t>
  </si>
  <si>
    <t>14L0088AB</t>
  </si>
  <si>
    <t>220 Yellow blister BL RP</t>
  </si>
  <si>
    <t>14L0088AL</t>
  </si>
  <si>
    <t xml:space="preserve">220XL Yellow </t>
  </si>
  <si>
    <t>14L0177A</t>
  </si>
  <si>
    <t>220XL Yellow blister B RP</t>
  </si>
  <si>
    <t>14L0177AB</t>
  </si>
  <si>
    <t>220XL Yellow blister BL RP</t>
  </si>
  <si>
    <t>14L0177AL</t>
  </si>
  <si>
    <t>220 CMY Tripack RP</t>
  </si>
  <si>
    <t>14L0268A</t>
  </si>
  <si>
    <t>220 CMY Tripack blister B RP</t>
  </si>
  <si>
    <t>14L0268AB</t>
  </si>
  <si>
    <t>220 CMY Tripack blister BL RP</t>
  </si>
  <si>
    <t>14L0268AL</t>
  </si>
  <si>
    <t>220XL CMY Tripack RP</t>
  </si>
  <si>
    <t>14L0269A</t>
  </si>
  <si>
    <t>220XL CMY Tripack blister B RP</t>
  </si>
  <si>
    <t>14L0269AB</t>
  </si>
  <si>
    <t>220XL CMY Tripack blister BL RP</t>
  </si>
  <si>
    <t>14L0269AL</t>
  </si>
  <si>
    <t>200XLA Black</t>
  </si>
  <si>
    <t>14L0197</t>
  </si>
  <si>
    <t>200XLA Cyan</t>
  </si>
  <si>
    <t>14L0198</t>
  </si>
  <si>
    <t>200XLA Magenta</t>
  </si>
  <si>
    <t>14L0199</t>
  </si>
  <si>
    <t>200XLA Yellow</t>
  </si>
  <si>
    <t>14L0200</t>
  </si>
  <si>
    <t>Black Extra High Yield Return Program toner Cartridge 12k</t>
  </si>
  <si>
    <t>C746H1KG</t>
  </si>
  <si>
    <t>Cyan Return Program toner  cartridge 7k</t>
  </si>
  <si>
    <t>C746A1CG</t>
  </si>
  <si>
    <t>Magenta  Return Program toner  cartridge  7k</t>
  </si>
  <si>
    <t>C746A1MG</t>
  </si>
  <si>
    <t>Yellow  Return Program toner  cartridge  7k</t>
  </si>
  <si>
    <t>C746A1YG</t>
  </si>
  <si>
    <t>Cyan High Yield Return Program toner cartridge 10k</t>
  </si>
  <si>
    <t>C748H1MG</t>
  </si>
  <si>
    <t>Magenta  High Yield Return Program toner cartridge 10k</t>
  </si>
  <si>
    <t>C748H1CG</t>
  </si>
  <si>
    <t>Yellow  High Yield Return Program toner cartridge 10k</t>
  </si>
  <si>
    <t>Black Extra High Yield toner Cartridge 12k</t>
  </si>
  <si>
    <t>C746H2KG</t>
  </si>
  <si>
    <t>Cyan  toner  cartridge 7k</t>
  </si>
  <si>
    <t>C746A2CG</t>
  </si>
  <si>
    <t>Magenta  toner  cartridge 7k</t>
  </si>
  <si>
    <t>C746A2MG</t>
  </si>
  <si>
    <t>C746A2YG</t>
  </si>
  <si>
    <t>Cyan High Yield  toner cartridge  10k</t>
  </si>
  <si>
    <t>C748H2CG</t>
  </si>
  <si>
    <t>Magenta High Yield  toner cartridge 10k</t>
  </si>
  <si>
    <t>C748H2MG</t>
  </si>
  <si>
    <t>Yellow High Yield  toner cartridge 10k</t>
  </si>
  <si>
    <t>C748H2YG</t>
  </si>
  <si>
    <t>X746H1KG</t>
  </si>
  <si>
    <t>X746A1CG</t>
  </si>
  <si>
    <t>X746A1MG</t>
  </si>
  <si>
    <t>X746A1YG</t>
  </si>
  <si>
    <t>X748H1CG</t>
  </si>
  <si>
    <t>X748H1MG</t>
  </si>
  <si>
    <t>X748H1YG</t>
  </si>
  <si>
    <t>X746H2KG</t>
  </si>
  <si>
    <t>X746A2CG</t>
  </si>
  <si>
    <t>Magenta  toner  cartridge  7k</t>
  </si>
  <si>
    <t>X746A2MG</t>
  </si>
  <si>
    <t>Yellow  toner  cartridge  7k</t>
  </si>
  <si>
    <t>X746A2YG</t>
  </si>
  <si>
    <t>X748H2CG</t>
  </si>
  <si>
    <t>X748H2MG</t>
  </si>
  <si>
    <t>X748H2YG</t>
  </si>
  <si>
    <t>Optra S 17.6K Print Cartridge</t>
  </si>
  <si>
    <t>Optra S 7.5K RP Print Cart</t>
  </si>
  <si>
    <t>Optra S 17.6K RP Print Cart</t>
  </si>
  <si>
    <t>17.6k Optra S Return Program P</t>
  </si>
  <si>
    <t>IBM 6400/6408 General Purpose Ribbon</t>
  </si>
  <si>
    <t>Black Standard Yield Return Program 1.5k</t>
  </si>
  <si>
    <t>50F5000</t>
  </si>
  <si>
    <t>Black High Yield Return Program 5k</t>
  </si>
  <si>
    <t>50F5H00</t>
  </si>
  <si>
    <t>Black Extra High Yield Return Program 10k</t>
  </si>
  <si>
    <t>50F5X00</t>
  </si>
  <si>
    <t>Black Ultra High Yield Return Program 20k</t>
  </si>
  <si>
    <t>50F5U00</t>
  </si>
  <si>
    <t>60F5000</t>
  </si>
  <si>
    <t>Black High Yield Return Program 10k</t>
  </si>
  <si>
    <t>60F5H00</t>
  </si>
  <si>
    <t>Black Extra High Yield Return Program 20k</t>
  </si>
  <si>
    <t>60F5X00</t>
  </si>
  <si>
    <t>Imaging Unit Return Program 60k</t>
  </si>
  <si>
    <t>Black High Yield Corporate 5k</t>
  </si>
  <si>
    <t>50F5H0E</t>
  </si>
  <si>
    <t>Black Extra High Yield Corporate 10k</t>
  </si>
  <si>
    <t>50F5X0E</t>
  </si>
  <si>
    <t>Black Ultra High Yield Corporate 20k</t>
  </si>
  <si>
    <t>50F5U0E</t>
  </si>
  <si>
    <t>Focus on Small MFP (WW Contract with Ricoh on Medium/Large A4/A3)</t>
  </si>
  <si>
    <t>Belmont</t>
  </si>
  <si>
    <t>Product description WW</t>
  </si>
  <si>
    <t>First Level of Distribution Price RUB</t>
  </si>
  <si>
    <t>KIT ASM ADF MAINTENANCE</t>
  </si>
  <si>
    <t>X85X KIT ASM MAINTENANCE 220V</t>
  </si>
  <si>
    <t>40X2376</t>
  </si>
  <si>
    <t>MAINTENANCE 220V KIT ASM</t>
  </si>
  <si>
    <t>KIT ASM 150K MFP ADF</t>
  </si>
  <si>
    <t>40X4033</t>
  </si>
  <si>
    <t>KIT ASM 600K PRINTER</t>
  </si>
  <si>
    <t>40X4032</t>
  </si>
  <si>
    <t>C74x SVC Fuser Fuser Assembly, 230V</t>
  </si>
  <si>
    <t>40X8111</t>
  </si>
  <si>
    <t>PICK ROLL PICK ARM ROLL</t>
  </si>
  <si>
    <t>40X5168</t>
  </si>
  <si>
    <t>40X5187</t>
  </si>
  <si>
    <t>40X5188</t>
  </si>
  <si>
    <t>40X5189</t>
  </si>
  <si>
    <t>40X5128</t>
  </si>
  <si>
    <t>MAINT KIT 220V TYPE 1 FUSER</t>
  </si>
  <si>
    <t>40X4093</t>
  </si>
  <si>
    <t>X94X KIT ASM 100K PRINTER 220V</t>
  </si>
  <si>
    <t>Russian PN</t>
  </si>
  <si>
    <t>40X5094</t>
  </si>
  <si>
    <t>X73x SVC Fuser 230 VOLT</t>
  </si>
  <si>
    <t>40X5096</t>
  </si>
  <si>
    <t>Belt TRANSPORT ASSEMBLY</t>
  </si>
  <si>
    <t>40X0343</t>
  </si>
  <si>
    <t>C78x SVC Maintenance Kit, ITU ITU Mainte</t>
  </si>
  <si>
    <t>40X1832</t>
  </si>
  <si>
    <t>C78X FUSER ASM 220 VOLT</t>
  </si>
  <si>
    <t>40X7616</t>
  </si>
  <si>
    <t>CS31x SVC Maint Kit+ Fuser 230V</t>
  </si>
  <si>
    <t>C748H1YG</t>
  </si>
  <si>
    <t>RUSY12044LAS - Missing New Cartridges</t>
  </si>
  <si>
    <t>40X1250</t>
  </si>
  <si>
    <t>56P9901</t>
  </si>
  <si>
    <t>56P9903</t>
  </si>
  <si>
    <t>40X3570</t>
  </si>
  <si>
    <t>40X1401</t>
  </si>
  <si>
    <t>40X1041</t>
  </si>
  <si>
    <t>40X0101</t>
  </si>
  <si>
    <t>KIT MAINTENANCE 220V</t>
  </si>
  <si>
    <t>40X3572</t>
  </si>
  <si>
    <t>C53X ASSEMBLY TRANSPORT BELT</t>
  </si>
  <si>
    <t>40X6401</t>
  </si>
  <si>
    <t>40X5273</t>
  </si>
  <si>
    <t>40X5123</t>
  </si>
  <si>
    <t>40X5124</t>
  </si>
  <si>
    <t>40X5117</t>
  </si>
  <si>
    <t>40X5131</t>
  </si>
  <si>
    <t>40X1433</t>
  </si>
  <si>
    <t>40X7709</t>
  </si>
  <si>
    <t xml:space="preserve">1.5% of Sales to be paid by Dealer to FABER + 5Y EW </t>
  </si>
  <si>
    <t>C540n 1 Year Post Guarantee OnSite Service, Response Time NBD</t>
  </si>
  <si>
    <t>C540n 1 Year Renewal OnSite Service, Response Time NBD</t>
  </si>
  <si>
    <t>C540n 2 Years Total (1+1) OnSite Service, Response Time NBD</t>
  </si>
  <si>
    <t>C540n 3 Years Total (1+2) OnSite Service, Response Time NBD</t>
  </si>
  <si>
    <t>C540n 4 Years Total (1+3) OnSite Service, Response Time NBD</t>
  </si>
  <si>
    <t>C540n 5 Years Total (1+4) OnSite Service, Response Time NBD</t>
  </si>
  <si>
    <t>C543dn 1 Year Post Guarantee OnSite Service, Response Time NBD</t>
  </si>
  <si>
    <t>C543dn 1 Year Renewal OnSite Service, Response Time NBD</t>
  </si>
  <si>
    <t>C543dn 2 Years Total (1+1) OnSite Service, Response Time NBD</t>
  </si>
  <si>
    <t>C543dn 3 Years Total (1+2) OnSite Service, Response Time NBD</t>
  </si>
  <si>
    <t>C543dn 4 Years Total (1+3) OnSite Service, Response Time NBD</t>
  </si>
  <si>
    <t>C543dn 5 Years Total (1+4) OnSite Service, Response Time NBD</t>
  </si>
  <si>
    <t>C544n, dn, dw, dtn 1 Year Post Guarantee OnSite Service, Response Time NBD</t>
  </si>
  <si>
    <t>C544n, dn, dw, dtn 1 Year Renewal OnSite Service, Response Time NBD</t>
  </si>
  <si>
    <t>C544n, dn, dw, dtn 2 Years Total (1+1) OnSite Service, Response Time NBD</t>
  </si>
  <si>
    <t>C544n, dn, dw, dtn 3 Years Total (1+2) OnSite Service, Response Time NBD</t>
  </si>
  <si>
    <t>C544n, dn, dw, dtn 4 Years Total (1+3) OnSite Service, Response Time NBD</t>
  </si>
  <si>
    <t>C544n, dn, dw, dtn 5 Years Total (1+4) OnSite Service, Response Time NBD</t>
  </si>
  <si>
    <t>C546 1 Year Post Guarantee OnSite Service, Response Time NBD</t>
  </si>
  <si>
    <t>C546 1 Year Renewal OnSite Service, Response Time NBD</t>
  </si>
  <si>
    <t>C546 2 Years Total (1+1) OnSite Service, Response Time NBD</t>
  </si>
  <si>
    <t>C546 3 Years Total (1+2) OnSite Service, Response Time NBD</t>
  </si>
  <si>
    <t>C546 4 Years Total (1+3) OnSite Service, Response Time NBD</t>
  </si>
  <si>
    <t>C546 5 Years Total (1+4) OnSite Service, Response Time NBD</t>
  </si>
  <si>
    <t>C792,CS796 1 Year Renewal OnSite Service, Response Time Next Business Day</t>
  </si>
  <si>
    <t>C792,CS796 1Year Post Guarantee OnSite Service, Response Time Next Business Day</t>
  </si>
  <si>
    <t>C792,CS796 2 Years Total (1+1) OnSite Service, Response Time Next Business day</t>
  </si>
  <si>
    <t>C792,CS796 3 Years Total (1+2) OnSite Service, Response Time Next Business day</t>
  </si>
  <si>
    <t>C792,CS796 4 Years Total (1+3) OnSite Service, Response Time Next Business day</t>
  </si>
  <si>
    <t>C792,CS796 5 Years Total (1+4) OnSite Service, Response Time Next Business day</t>
  </si>
  <si>
    <t>C925 1 Year Renewal OnSite Service, Response Time Next Business Day</t>
  </si>
  <si>
    <t>C925 1Year Post Guarantee OnSite Service, Response Time Next Business Day</t>
  </si>
  <si>
    <t>C925 2 Years Total (1+1) OnSite Service, Response Time Next Business day</t>
  </si>
  <si>
    <t>C925 3 Years Total (1+2) OnSite Service, Response Time Next Business day</t>
  </si>
  <si>
    <t>C925 4 Years Total (1+3) OnSite Service, Response Time Next Business day</t>
  </si>
  <si>
    <t>C925 5 Years Total (1+4) OnSite Service, Response Time Next Business day</t>
  </si>
  <si>
    <t>C950 1 Year Renewal OnSite Service, Response Time Next Business Day</t>
  </si>
  <si>
    <t>C950 1Year Post Guarantee OnSite Service, Response Time Next Business Day</t>
  </si>
  <si>
    <t>C950 2 Years Total (1+1) OnSite Service, Response Time Next Business day</t>
  </si>
  <si>
    <t>C950 3 Years Total (1+2) OnSite Service, Response Time Next Business day</t>
  </si>
  <si>
    <t>C950 4 Years Total (1+3) OnSite Service, Response Time Next Business day</t>
  </si>
  <si>
    <t>C950 5 Years Total (1+4) OnSite Service, Response Time Next Business day</t>
  </si>
  <si>
    <t>X925,XS925 1 Year Renewal OnSite Service, Response Time Next Business Day</t>
  </si>
  <si>
    <t>X925,XS925 1Year Post Guarantee OnSite Service, Response Time Next Business Day</t>
  </si>
  <si>
    <t>X543dn 1 Year Post Guarantee OnSite Service, Response Time Next Business Day **</t>
  </si>
  <si>
    <t>X543dn 1 Year Renewal OnSite Service, Response Time Next Business Day **</t>
  </si>
  <si>
    <t>X543dn 2 Years Total (1+1) OnSite Service, Response Time Next Business day</t>
  </si>
  <si>
    <t>X543dn 3 Years Total (1+2) OnSite Service, Response Time Next Business day</t>
  </si>
  <si>
    <t>X543dn 4 Years Total (1+3) OnSite Service, Response Time Next Business day*</t>
  </si>
  <si>
    <t>X543dn 5 Years Total (1+4) OnSite Service, Response Time Next Business day*</t>
  </si>
  <si>
    <t>X544,XS544n, dn, dw, dtn 1 Year Post Guarantee OnSite Service, Response Time Next Business Day **</t>
  </si>
  <si>
    <t>X544,XS544n, dn, dw, dtn 1 Year Renewal OnSite Service, Response Time Next Business Day **</t>
  </si>
  <si>
    <t>X544,XS544n, dn, dw, dtn 2 Years Total (1+1) OnSite Service, Response Time Next Business day</t>
  </si>
  <si>
    <t>X544,XS544n, dn, dw, dtn 3 Years Total (1+2) OnSite Service, Response Time Next Business day</t>
  </si>
  <si>
    <t>X544,XS544n, dn, dw, dtn 4 Years Total (1+3) OnSite Service, Response Time Next Business day*</t>
  </si>
  <si>
    <t>X544,XS544n, dn, dw, dtn 5 Years Total (1+4) OnSite Service, Response Time Next Business day*</t>
  </si>
  <si>
    <t>X546 1Year Post Guarantee OnSite Service, Response Time Next Business Day **</t>
  </si>
  <si>
    <t>X546 1Year Renewal OnSite Service, Response Time Next Business Day **</t>
  </si>
  <si>
    <t>X546 2 Years Total (1+1) OnSite Service, Response Time Next Business day</t>
  </si>
  <si>
    <t>X546 3 Years Total (1+2) OnSite Service, Response Time Next Business day</t>
  </si>
  <si>
    <t>X546 4 Years Total (1+3) OnSite Service, Response Time Next Business day*</t>
  </si>
  <si>
    <t>X546 5 Years Total (1+4) OnSite Service, Response Time Next Business day*</t>
  </si>
  <si>
    <t>X548,XS548 1 Year Renewal OnSite Service, Response Time Next Business Day</t>
  </si>
  <si>
    <t>X548,XS548 1Year Post Guarantee OnSite Service, Response Time Next Business Day</t>
  </si>
  <si>
    <t>X548,XS548 2 Years Total (1+1) OnSite Service, Response Time Next Business day</t>
  </si>
  <si>
    <t>X548,XS548 3 Years Total (1+2) OnSite Service, Response Time Next Business day</t>
  </si>
  <si>
    <t>X548,XS548 4 Years Total (1+3) OnSite Service, Response Time Next Business day</t>
  </si>
  <si>
    <t>X548,XS548 5 Years Total (1+4) OnSite Service, Response Time Next Business day</t>
  </si>
  <si>
    <t>X792,XS796 1 Year Renewal OnSite Service, Response Time Next Business Day</t>
  </si>
  <si>
    <t>X792,XS796 1Year Post Guarantee OnSite Service, Response Time Next Business Day</t>
  </si>
  <si>
    <t>X792,XS796 2 Years Total (1+1) OnSite Service, Response Time Next Business day</t>
  </si>
  <si>
    <t>X792,XS796 3 Years Total (1+2) OnSite Service, Response Time Next Business day</t>
  </si>
  <si>
    <t>X792,XS796 4 Years Total (1+3) OnSite Service, Response Time Next Business day</t>
  </si>
  <si>
    <t>X792,XS796 5 Years Total (1+4) OnSite Service, Response Time Next Business day</t>
  </si>
  <si>
    <t>X925,XS925 2 Years Total (1+1) OnSite Service, Response Time Next Business day</t>
  </si>
  <si>
    <t>X925,XS925 3 Years Total (1+2) OnSite Service, Response Time Next Business day</t>
  </si>
  <si>
    <t>X925,XS925 4 Years Total (1+3) OnSite Service, Response Time Next Business day</t>
  </si>
  <si>
    <t>X925,XS925 5 Years Total (1+4) OnSite Service, Response Time Next Business day</t>
  </si>
  <si>
    <t>X950,XS950 1 Year Renewal OnSite Service, Response Time Next Business Day</t>
  </si>
  <si>
    <t>X950,XS950 1Year Post Guarantee OnSite Service, Response Time Next Business Day</t>
  </si>
  <si>
    <t>X950,XS950 2 Years Total (1+1) OnSite Service, Response Time Next Business day</t>
  </si>
  <si>
    <t>X950,XS950 3 Years Total (1+2) OnSite Service, Response Time Next Business day</t>
  </si>
  <si>
    <t>X950,XS950 4 Years Total (1+3) OnSite Service, Response Time Next Business day</t>
  </si>
  <si>
    <t>X950,XS950 5 Years Total (1+4) OnSite Service, Response Time Next Business day</t>
  </si>
  <si>
    <t>X952 1 Year Renewal OnSite Service, Response Time Next Business Day</t>
  </si>
  <si>
    <t>X952 1Year Post Guarantee OnSite Service, Response Time Next Business Day</t>
  </si>
  <si>
    <t>X952 2 Years Total (1+1) OnSite Service, Response Time Next Business day</t>
  </si>
  <si>
    <t>X952 3 Years Total (1+2) OnSite Service, Response Time Next Business day</t>
  </si>
  <si>
    <t>X952 4 Years Total (1+3) OnSite Service, Response Time Next Business day</t>
  </si>
  <si>
    <t>X952 5 Years Total (1+4) OnSite Service, Response Time Next Business day</t>
  </si>
  <si>
    <t>X954,XS955 1 Year Renewal OnSite Service, Response Time Next Business Day</t>
  </si>
  <si>
    <t>X954,XS955 1Year Post Guarantee OnSite Service, Response Time Next Business Day</t>
  </si>
  <si>
    <t>X954,XS955 2 Years Total (1+1) OnSite Service, Response Time Next Business day</t>
  </si>
  <si>
    <t>X954,XS955 3 Years Total (1+2) OnSite Service, Response Time Next Business day</t>
  </si>
  <si>
    <t>X954,XS955 4 Years Total (1+3) OnSite Service, Response Time Next Business day</t>
  </si>
  <si>
    <t>X954,XS955 5 Years Total (1+4) OnSite Service, Response Time Next Business day</t>
  </si>
  <si>
    <t>E260d, dn 1 Year Post Guarantee OnSite Service, Response Time Next Business day</t>
  </si>
  <si>
    <t>E260d, dn 1 Year Post Guarantee Return to Base, Response Time 5 to 7 Business Days</t>
  </si>
  <si>
    <t>E260d, dn 1 Year Renewal OnSite Service, Response Time Next Business day</t>
  </si>
  <si>
    <t>E260d, dn 1 Year Renewal Return to Base, Response Time 5 to 7 Business Days</t>
  </si>
  <si>
    <t>E260d, dn 2 Years Total (1+1) Return to Base, Response Time 5 to 7 Business Days</t>
  </si>
  <si>
    <t>E260d, dn 2 Years Total (1+1), OnSite Service, Response Time Next Business day</t>
  </si>
  <si>
    <t>E260d, dn 3 Years Total (1+2) Return to Base, Response Time 5 to 7 Business Days</t>
  </si>
  <si>
    <t>E260d, dn 3 Years Total (1+2), OnSite Service, Response Time Next Business day</t>
  </si>
  <si>
    <t>E260d, dn 4 Years Total (1+3) Return to Base,Response Time 5 to 7 Business Days</t>
  </si>
  <si>
    <t>E260d, dn 4 Years Total (1+3), OnSite Service, Response Time Next Business day</t>
  </si>
  <si>
    <t>E260d, dn 5 Years Total (1+4) Return to Base, Response Time 5 to 7 Business Days</t>
  </si>
  <si>
    <t>E260d, dn 5 Years Total (1+4), OnSite Service, Response Time Next Business day</t>
  </si>
  <si>
    <t>E260d, dn Base Guarantee Upgrade, OnSite Service, (1st Year), Response Time Next Business day</t>
  </si>
  <si>
    <t>E360d,dn,ES360dn 1 Year Renewal OnSite Service, Response Time Next Business day</t>
  </si>
  <si>
    <t>E360d,dn,ES360dn 1 Year Renewal Return to Base, Response Time 5 to 7 Business Days</t>
  </si>
  <si>
    <t>E360d,dn,ES360dn 2 Years Total (1+1) Return to Base, Response Time 5 to 7 Business Days</t>
  </si>
  <si>
    <t>E360d,dn,ES360dn 2 Years Total (1+1), OnSite Service, Response Time Next Business day</t>
  </si>
  <si>
    <t>E360d,dn,ES360dn 3 Years Total (1+2) Return to Base, Response Time 5 to 7 Business Days</t>
  </si>
  <si>
    <t>E360d,dn,ES360dn 3 Years Total (1+2), OnSite Service, Response Time Next Business day</t>
  </si>
  <si>
    <t>E360d,dn,ES360dn 4 Years Total (1+3) Return to Base, Response Time 5 to 7 Business Days</t>
  </si>
  <si>
    <t>E360d,dn,ES360dn 4 Years Total (1+3), OnSite Service, Response Time Next Business day</t>
  </si>
  <si>
    <t>E360d,dn,ES360dn 5 Years Total (1+4) Return to Base, Response Time 5 to 7 Business Days</t>
  </si>
  <si>
    <t>E360d,dn,ES360dn 5 Years Total (1+4), OnSite Service, Response Time Next Business day</t>
  </si>
  <si>
    <t>E360d,dn,ES360dn,ES360dn 1 Year Post Guarantee OnSite Service, Response Time Next Business day</t>
  </si>
  <si>
    <t>E360d,dn,ES360dn,ES360dn 1 Year Post Guarantee Return to Base, Response Time 5 to 7 Business Days</t>
  </si>
  <si>
    <t>E360d,dn,ES360dn,ES360dn Base Guarantee Upgrade, OnSite Service, (1st Year), Response Time Next Business day</t>
  </si>
  <si>
    <t>E460,ES460, E462 1 Year Post Guarantee OnSite Service,Response Time Next Business Day</t>
  </si>
  <si>
    <t>E460,ES460, E462 1 Year Post Guarantee Return to Base, Response Time 5 to 7 Business Days</t>
  </si>
  <si>
    <t>E460,ES460, E462 1 Year Renewal OnSite Service,Response Time Next Business Day</t>
  </si>
  <si>
    <t>E460,ES460, E462 1 Year Renewal Return to Base, Response Time 5 to 7 Business Days</t>
  </si>
  <si>
    <t>E460,ES460, E462 2 Years Total (1+1) OnSite Service,Response Time Next Business day</t>
  </si>
  <si>
    <t>E460,ES460, E462 2 Years Total (1+1) Return to Base, Response Time 5 to 7 Business Days</t>
  </si>
  <si>
    <t>E460,ES460, E462 3 Years Total (1+2) OnSite Service,Response Time Next Business day</t>
  </si>
  <si>
    <t>E460,ES460, E462 3 Years Total (1+2) Return to Base, Response Time 5 to 7 Business Days</t>
  </si>
  <si>
    <t>E460,ES460, E462 4 Years Total (1+3) OnSite Service,Response Time Next Business day</t>
  </si>
  <si>
    <t>E460,ES460, E462 4 Years Total (1+3) Return to Base, Response Time 5 to 7 Business Days</t>
  </si>
  <si>
    <t>E460,ES460, E462 5 Years Total (1+4) OnSite Service,Response Time Next Business day</t>
  </si>
  <si>
    <t>E460,ES460, E462 5 Years Total (1+4) Return to Base, Response Time 5 to 7 Business Days</t>
  </si>
  <si>
    <t>E460,ES460, E462 Base Guarantee Upgrade OnSite Service (1st Year)</t>
  </si>
  <si>
    <t>T650,TS650 1 Year Post Guarantee OnSite Service, Response Time NBD</t>
  </si>
  <si>
    <t>T650,TS650 1 Year Renewal OnSite Service, Response Time NBD</t>
  </si>
  <si>
    <t>T650,TS650 2 Years Total (1+1) OnSite Service, Response Time NBD</t>
  </si>
  <si>
    <t>T650,TS650 3 Years Total (1+2) OnSite Service, Response Time NBD</t>
  </si>
  <si>
    <t>T650,TS650 4 Years Total (1+3) OnSite Service, Response Time NBD</t>
  </si>
  <si>
    <t>T650,TS650 5 Years Total (1+4) OnSite Service, Response Time NBD</t>
  </si>
  <si>
    <t>T652 1 Year Post Guarantee OnSite Service, Response Time NBD</t>
  </si>
  <si>
    <t>T652 1 Year Renewal OnSite Service, Response Time NBD</t>
  </si>
  <si>
    <t>T652 2 Years Total (1+1) OnSite Service, Response Time NBD</t>
  </si>
  <si>
    <t>T652 3 Years Total (1+2) OnSite Service, Response Time NBD</t>
  </si>
  <si>
    <t>T652 4 Years Total (1+3) OnSite Service, Response Time NBD</t>
  </si>
  <si>
    <t>T652 5 Years Total (1+4) OnSite Service, Response Time NBD</t>
  </si>
  <si>
    <t>T654,TS654 1 Year Post Guarantee OnSite Service, Response Time NBD</t>
  </si>
  <si>
    <t>T654,TS654 1 Year Renewal OnSite Service, Response Time NBD</t>
  </si>
  <si>
    <t>T654,TS654 2 Years Total (1+1) OnSite Service, Response Time NBD</t>
  </si>
  <si>
    <t>T654,TS654 3 Years Total (1+2) OnSite Service, Response Time NBD</t>
  </si>
  <si>
    <t>T654,TS654 4 Years Total (1+3) OnSite Service, Response Time NBD</t>
  </si>
  <si>
    <t>T654,TS654 5 Years Total (1+4) OnSite Service, Response Time NBD</t>
  </si>
  <si>
    <t>T656 1 Year Post Guarantee OnSite Service, Response Time NBD</t>
  </si>
  <si>
    <t>T656 1 Year Renewal OnSite Service, Response Time NBD</t>
  </si>
  <si>
    <t>T656 2 Years Total (1+1) OnSite Service, Response Time NBD</t>
  </si>
  <si>
    <t>T656 3 Years Total (1+2) OnSite Service, Response Time NBD</t>
  </si>
  <si>
    <t>T656 4 Years Total (1+3) OnSite Service, Response Time NBD</t>
  </si>
  <si>
    <t>T656 5 Years Total (1+4) OnSite Service, Response Time NBD</t>
  </si>
  <si>
    <t>W850 1 Year Post Guarantee OnSite Service, Response Time Next Business Day</t>
  </si>
  <si>
    <t>W850 1 Year Renewal OnSite Service, Response Time Next Business Day</t>
  </si>
  <si>
    <t>W850 2 Years Total (1+1) OnSite Service, Response Time Next Business day</t>
  </si>
  <si>
    <t>W850 3 Years Total (1+2) OnSite Service, Response Time Next Business day</t>
  </si>
  <si>
    <t>W850 4 Years Total (1+3) OnSite Service, Response Time Next Business day</t>
  </si>
  <si>
    <t>W850 5 Years Total (1+4) OnSite Service, Response Time Next Business day</t>
  </si>
  <si>
    <t>X264 1 Year Post Guarantee OnSite Service, Response Time Next Business Day</t>
  </si>
  <si>
    <t>X264 1 Year Renewal OnSite Service, Response Time Next Business Day</t>
  </si>
  <si>
    <t>X264 2 Years Total (1+1) OnSite Service, Response Time Next Business day</t>
  </si>
  <si>
    <t>X264 3 Years Total (1+2) OnSite Service, Response Time Next Business day</t>
  </si>
  <si>
    <t>X264 4 Years Total (1+3) OnSite Service, Response Time Next Business day</t>
  </si>
  <si>
    <t>X264 5 Years Total (1+4) OnSite Service, Response Time Next Business day</t>
  </si>
  <si>
    <t>X364,XS364 1 Year Post Guarantee OnSite Service, Response Time Next Business Day</t>
  </si>
  <si>
    <t>X364,XS364 1 Year Renewal OnSite Service, Response Time Next Business Day</t>
  </si>
  <si>
    <t>X364,XS364 2 Years Total (1+1) OnSite Service, Response Time Next Business day</t>
  </si>
  <si>
    <t>X364,XS364 3 Years Total (1+2) OnSite Service, Response Time Next Business day</t>
  </si>
  <si>
    <t>X364,XS364 4 Years Total (1+3) OnSite Service, Response Time Next Business day</t>
  </si>
  <si>
    <t>X364,XS364 5 Years Total (1+4) OnSite Service, Response Time Next Business day</t>
  </si>
  <si>
    <t>X463,XS463de 1 Year Post Guarantee OnSite Service , Response Time Next Business day</t>
  </si>
  <si>
    <t>X463,XS463de 1 Year Renewal OnSite Service , Response Time Next Business day</t>
  </si>
  <si>
    <t>X463,XS463de 2 Years Total (1+1), OnSite Service , Response Time Next Business day</t>
  </si>
  <si>
    <t>X463,XS463de 3 Years Total (1+2), OnSite Service , Response Time Next Business day</t>
  </si>
  <si>
    <t>X463,XS463de 4 Years Total (1+3), OnSite Service , Response Time Next Business day</t>
  </si>
  <si>
    <t>X463,XS463de 5 Years Total (1+4), OnSite Service , Response Time Next Business day</t>
  </si>
  <si>
    <t>X464de 1 Year Post Guarantee OnSite Service , Response Time Next Business day</t>
  </si>
  <si>
    <t>X464de 1 Year Renewal OnSite Service , Response Time Next Business day</t>
  </si>
  <si>
    <t>X464de 2 Years Total (1+1), OnSite Service , Response Time Next Business day</t>
  </si>
  <si>
    <t>X464de 3 Years Total (1+2), OnSite Service , Response Time Next Business day</t>
  </si>
  <si>
    <t>X464de 4 Years Total (1+3), OnSite Service , Response Time Next Business day</t>
  </si>
  <si>
    <t>X464de 5 Years Total (1+4), OnSite Service , Response Time Next Business day</t>
  </si>
  <si>
    <t>XS466de,X466de, dwe, dte 1 Year Renewal OnSite Service , Response Time Next Business day</t>
  </si>
  <si>
    <t>XS466de,X466de, dwe, dte 2 Years Total (1+1) OnSite Service, Response Time Next Business day</t>
  </si>
  <si>
    <t>XS466de,X466de, dwe, dte 3 Years Total (1+2) OnSite Service, Response Time Next Business day</t>
  </si>
  <si>
    <t>XS466de,X466de, dwe, dte 4 Years Total (1+3) OnSite Service, Response Time Next Business day</t>
  </si>
  <si>
    <t>XS466de,X466de, dwe, dte 5 Years Total (1+4), OnSite Service , Response Time Next Business day</t>
  </si>
  <si>
    <t>XS466de,XS466de,X466de, dwe, dte 1 Year Post Guarantee OnSite Service , Response Time Next Business day</t>
  </si>
  <si>
    <t>X651, X652,XS652 1 Year Post Guarantee OnSite Service , Response Time Next Business day</t>
  </si>
  <si>
    <t>X651, X652,XS652 1 Year Renewal OnSite Service , Response Time Next Business day</t>
  </si>
  <si>
    <t>X651, X652,XS652 2 Years Total (1+1) OnSite Service , Response Time Next Business day</t>
  </si>
  <si>
    <t>X651, X652,XS652 3 Years Total (1+2) OnSite Service , Response Time Next Business day</t>
  </si>
  <si>
    <t>X651, X652,XS652 4 Years Total (1+3) OnSite Service , Response Time Next Business day</t>
  </si>
  <si>
    <t>X651, X652,XS652 5 Years Total (1+4) OnSite Service , Response Time Next Business day</t>
  </si>
  <si>
    <t>X654,XS654, X656,XS656 1 Year Post Guarantee OnSite Service , Response Time Next Business day</t>
  </si>
  <si>
    <t>X654,XS654, X656,XS656 1 Year Renewal OnSite Service , Response Time Next Business day</t>
  </si>
  <si>
    <t>X654,XS654, X656,XS656 2 Years Total (1+1) OnSite Service , Response Time Next Business day</t>
  </si>
  <si>
    <t>X654,XS654, X656,XS656 3 Years Total (1+2) OnSite Service , Response Time Next Business day</t>
  </si>
  <si>
    <t>X654,XS654, X656,XS656 4 Years Total (1+3) OnSite Service , Response Time Next Business day</t>
  </si>
  <si>
    <t>X654,XS654, X656,XS656 5 Years Total (1+4) OnSite Service , Response Time Next Business day</t>
  </si>
  <si>
    <t>X658,XS658 1 Year Post Guarantee OnSite Service , Response Time Next Business day</t>
  </si>
  <si>
    <t>X658,XS658 1 Year Renewal OnSite Service , Response Time Next Business day</t>
  </si>
  <si>
    <t>X658,XS658 2 Years Total (1+1) OnSite Service , Response Time Next Business day</t>
  </si>
  <si>
    <t>X658,XS658 3 Years Total (1+2) OnSite Service , Response Time Next Business day</t>
  </si>
  <si>
    <t>X658,XS658 4 Years Total (1+3) OnSite Service , Response Time Next Business day</t>
  </si>
  <si>
    <t>X658,XS658 5 Years Total (1+4) OnSite Service , Response Time Next Business day</t>
  </si>
  <si>
    <t>X860,XS860e 1 Year Renewal OnSite Service, Response Time Next Business Day</t>
  </si>
  <si>
    <t>X860,XS860e 1yr Post Guarantee OnSite Service, Response Time Next Business Day</t>
  </si>
  <si>
    <t>X860,XS860e 2 Years Total (1+1) OnSite Service, Response Time Next Business day</t>
  </si>
  <si>
    <t>X860,XS860e 3 Years Total (1+2) OnSite Service, Response Time Next Business day</t>
  </si>
  <si>
    <t>X860,XS860e 4 Years Total (1+3) OnSite Service, Response Time Next Business day</t>
  </si>
  <si>
    <t>X860,XS860e 5 Years Total (1+4) OnSite Service, Response Time Next Business day</t>
  </si>
  <si>
    <t>X862,XS862e 1 Year Renewal OnSite Service, Response Time Next Business Day</t>
  </si>
  <si>
    <t>X862,XS862e 1yr Post Guarantee OnSite Service, Response Time Next Business Day</t>
  </si>
  <si>
    <t>X862,XS862e 2 Years Total (1+1) OnSite Service, Response Time Next Business day</t>
  </si>
  <si>
    <t>X862,XS862e 3 Years Total (1+2) OnSite Service, Response Time Next Business day</t>
  </si>
  <si>
    <t>X862,XS862e 4 Years Total (1+3) OnSite Service, Response Time Next Business day</t>
  </si>
  <si>
    <t>X862,XS862e 5 Years Total (1+4) OnSite Service, Response Time Next Business day</t>
  </si>
  <si>
    <t>X864,XS864e 1 Year Renewal OnSite Service, Response Time Next Business Day</t>
  </si>
  <si>
    <t>X864,XS864e 1yr Post Guarantee OnSite Service, Response Time Next Business Day</t>
  </si>
  <si>
    <t>X864,XS864e 2 Years Total (1+1) OnSite Service, Response Time Next Business day</t>
  </si>
  <si>
    <t>X864,XS864e 3 Years Total (1+2) OnSite Service, Response Time Next Business day</t>
  </si>
  <si>
    <t>X864,XS864e 4 Years Total (1+3) OnSite Service, Response Time Next Business day</t>
  </si>
  <si>
    <t>X864,XS864e 5 Years Total (1+4) OnSite Service, Response Time Next Business day</t>
  </si>
  <si>
    <t>6500e 1 Year Post Guarantee OnSite Service, Response Time Next Business Day</t>
  </si>
  <si>
    <t>6500e 1 Year Renewal OnSite Service, Response Time Next Business Day</t>
  </si>
  <si>
    <t>6500e 2 Years Total (1+1) OnSite Service, Response Time Next Business day</t>
  </si>
  <si>
    <t>6500e 3 Years Total (1+2) OnSite Service, Response Time Next Business day</t>
  </si>
  <si>
    <t>6500e 4 Years Total (1+3) OnSite Service, Response Time Next Business day</t>
  </si>
  <si>
    <t>6500e 5 Years Total (1+4) OnSite Service, Response Time Next Business day</t>
  </si>
  <si>
    <t>C746 2 Years Total (1+1) OnSite Service, Response Time Next Business day</t>
  </si>
  <si>
    <t>C746 3 Years Total (1+2) OnSite Service, Response Time Next Business day</t>
  </si>
  <si>
    <t>C746 4 Years Total (1+3) OnSite Service, Response Time Next Business day</t>
  </si>
  <si>
    <t>C746 5 Years Total (1+4) OnSite Service, Response Time Next Business day</t>
  </si>
  <si>
    <t>X746 2 Years Total (1+1) OnSite Service, Response Time Next Business day</t>
  </si>
  <si>
    <t>X746 3 Years Total (1+2) OnSite Service, Response Time Next Business day</t>
  </si>
  <si>
    <t>X746 4 Years Total (1+3) OnSite Service, Response Time Next Business day</t>
  </si>
  <si>
    <t>X746 5 Years Total (1+4) OnSite Service, Response Time Next Business day</t>
  </si>
  <si>
    <t>X748 2 Years Total (1+1) OnSite Service, Response Time Next Business day</t>
  </si>
  <si>
    <t>X748 3 Years Total (1+2) OnSite Service, Response Time Next Business day</t>
  </si>
  <si>
    <t>X748 4 Years Total (1+3) OnSite Service, Response Time Next Business day</t>
  </si>
  <si>
    <t>X748 5 Years Total (1+4) OnSite Service, Response Time Next Business day</t>
  </si>
  <si>
    <t>C746 1 Year Renewal OnSite Service, Response Time Next Business Day</t>
  </si>
  <si>
    <t>C746 1Year Post Guarantee OnSite Service, Response Time Next Business Day</t>
  </si>
  <si>
    <t>C748,CS748,CS748 2 Years Total (1+1) OnSite Service, Response Time Next Business day</t>
  </si>
  <si>
    <t>C748,CS748,CS748,CS748 3 Years Total (1+2) OnSite Service, Response Time Next Business day</t>
  </si>
  <si>
    <t>C748,CS748,CS748 4 Years Total (1+3) OnSite Service, Response Time Next Business day</t>
  </si>
  <si>
    <t>C748,CS748,CS748 5 Years Total (1+4) OnSite Service, Response Time Next Business day</t>
  </si>
  <si>
    <t>C748,CS748,CS748 1 Year Renewal OnSite Service, Response Time Next Business Day</t>
  </si>
  <si>
    <t>C748,CS748,CS748 1Year Post Guarantee OnSite Service, Response Time Next Business Day</t>
  </si>
  <si>
    <t>X746 1 Year Renewal OnSite Service, Response Time Next Business Day</t>
  </si>
  <si>
    <t>X746 1Year Post Guarantee OnSite Service, Response Time Next Business Day</t>
  </si>
  <si>
    <t>X748 1 Year Renewal OnSite Service, Response Time Next Business Day</t>
  </si>
  <si>
    <t>X748 1Year Post Guarantee OnSite Service, Response Time Next Business Day</t>
  </si>
  <si>
    <t>MS710  2 Years total (1+1) OnSite Service</t>
  </si>
  <si>
    <t>MS710  3 Years total (1+2) OnSite Service</t>
  </si>
  <si>
    <t>MS710  4 Years total (1+3) OnSite Service</t>
  </si>
  <si>
    <t>MS710  5 Years total (1+4) OnSite Service</t>
  </si>
  <si>
    <t>MS710 1 Year Renewal OnSite Service</t>
  </si>
  <si>
    <t>MS710 1 Year Post Guarantee OnSite Service</t>
  </si>
  <si>
    <t>MS711  2 Years total (1+1) OnSite Service</t>
  </si>
  <si>
    <t>MS711  3 Years total (1+2) OnSite Service</t>
  </si>
  <si>
    <t>MS711  4 Years total (1+3) OnSite Service</t>
  </si>
  <si>
    <t>MS711  5 Years total (1+4) OnSite Service</t>
  </si>
  <si>
    <t>MS711 1 Year Renewal OnSite Service</t>
  </si>
  <si>
    <t>MS711 1 Year Post Guarantee OnSite Service</t>
  </si>
  <si>
    <t>MX710,XM5163  2 Years total (1+1) OnSite Service</t>
  </si>
  <si>
    <t>MX710,XM5163 3 Years total (1+2) OnSite Service</t>
  </si>
  <si>
    <t>MX710,XM5163 4 Years total (1+3) OnSite Service</t>
  </si>
  <si>
    <t>MX710,XM5163 5 Years total (1+4) OnSite Service</t>
  </si>
  <si>
    <t>MX710,XM5163 1 Year Renewal OnSite Service</t>
  </si>
  <si>
    <t>MX710,XM5163 1 Year Post Guarantee OnSite Service</t>
  </si>
  <si>
    <t>MX711,XM5170  2 Years total (1+1) OnSite Service</t>
  </si>
  <si>
    <t>MX711,XM5170 3 Years total (1+2) OnSite Service</t>
  </si>
  <si>
    <t>MX711,XM5170 4 Years total (1+3) OnSite Service</t>
  </si>
  <si>
    <t>MX711,XM5170 5 Years total (1+4) OnSite Service</t>
  </si>
  <si>
    <t>MX711,XM5170 1 Year Renewal OnSite Service</t>
  </si>
  <si>
    <t>MX711,XM5170 1 Year Post Guarantee OnSite Service</t>
  </si>
  <si>
    <t>MX810,XM7155  2 Years total (1+1) OnSite Service</t>
  </si>
  <si>
    <t>MX810,XM7155 3 Years total (1+2) OnSite Service</t>
  </si>
  <si>
    <t>MX810,XM7155 4 Years total (1+3) OnSite Service</t>
  </si>
  <si>
    <t>MX810,XM7155 5 Years total (1+4) OnSite Service</t>
  </si>
  <si>
    <t>MX810,XM7155 1 Year Renewal OnSite Service</t>
  </si>
  <si>
    <t>MX810,XM7155 1 Year Post Guarantee OnSite Service</t>
  </si>
  <si>
    <t>MX811,XM7163  2 Years total (1+1) OnSite Service</t>
  </si>
  <si>
    <t>MX811,XM7163 3 Years total (1+2) OnSite Service</t>
  </si>
  <si>
    <t>MX811,XM7163 4 Years total (1+3) OnSite Service</t>
  </si>
  <si>
    <t>MX811,XM7163 5 Years total (1+4) OnSite Service</t>
  </si>
  <si>
    <t>MX811,XM7163 1 Year Renewal OnSite Service</t>
  </si>
  <si>
    <t>MX811,XM7163 1 Year Post Guarantee OnSite Service</t>
  </si>
  <si>
    <t>MX812,XM7170  2 Years total (1+1) OnSite Service</t>
  </si>
  <si>
    <t>MX812,XM7170 3 Years total (1+2) OnSite Service</t>
  </si>
  <si>
    <t>MX812,XM7170 4 Years total (1+3) OnSite Service</t>
  </si>
  <si>
    <t>MX812,XM7170 5 Years total (1+4) OnSite Service</t>
  </si>
  <si>
    <t>MX812,XM7170 1 Year Renewal OnSite Service</t>
  </si>
  <si>
    <t>MX812,XM7170 1 Year Post Guarantee OnSite Service</t>
  </si>
  <si>
    <t>MX310  2 Years total (1+1) OnSite Service</t>
  </si>
  <si>
    <t>MX310 3 Years total (1+2) OnSite Service</t>
  </si>
  <si>
    <t>MX310 4 Years total (1+3) OnSite Service</t>
  </si>
  <si>
    <t>MX310 5 Years total (1+4) OnSite Service</t>
  </si>
  <si>
    <t>MX310 1 Year Renewal OnSite Service</t>
  </si>
  <si>
    <t>MX310 1 Year Post Guarantee OnSite Service</t>
  </si>
  <si>
    <t>MX410,XM1140  2 Years total (1+1) OnSite Service</t>
  </si>
  <si>
    <t>MX410,XM1140 3 Years total (1+2) OnSite Service</t>
  </si>
  <si>
    <t>MX410,XM1140 4 Years total (1+3) OnSite Service</t>
  </si>
  <si>
    <t>MX410,XM1140 5 Years total (1+4) OnSite Service</t>
  </si>
  <si>
    <t>MX410,XM1140 1 Year Renewal OnSite Service</t>
  </si>
  <si>
    <t>MX410,XM1140 1 Year Post Guarantee OnSite Service</t>
  </si>
  <si>
    <t>MX51x,XM1145  2 Years total (1+1) OnSite Service</t>
  </si>
  <si>
    <t>MX51x,XM1145 3 Years total (1+2) OnSite Service</t>
  </si>
  <si>
    <t>MX51x,XM1145 4 Years total (1+3) OnSite Service</t>
  </si>
  <si>
    <t>MX51x,XM1145 5 Years total (1+4) OnSite Service</t>
  </si>
  <si>
    <t>MX51x,XM1145 1 Year Renewal OnSite Service</t>
  </si>
  <si>
    <t>MX51x,XM1145 1 Year Post Guarantee OnSite Service</t>
  </si>
  <si>
    <t>MX61x,XM3150  2 Years total (1+1) OnSite Service</t>
  </si>
  <si>
    <t>MX61x,XM3150 3 Years total (1+2) OnSite Service</t>
  </si>
  <si>
    <t>MX61x,XM3150 4 Years total (1+3) OnSite Service</t>
  </si>
  <si>
    <t>MX61x,XM3150 5 Years total (1+4) OnSite Service</t>
  </si>
  <si>
    <t>MX61x,XM3150 1 Year Renewal OnSite Service</t>
  </si>
  <si>
    <t>MX61x,XM3150 1 Year Post Guarantee OnSite Service</t>
  </si>
  <si>
    <t>MS310 Base Guarantee Upgrade, OnSite Service, (1st Year)</t>
  </si>
  <si>
    <t>MS310  2 Years total (1+1) OnSite Service</t>
  </si>
  <si>
    <t>MS310 3 Years total (1+2) OnSite Service</t>
  </si>
  <si>
    <t>MS310 4 Years total (1+3) OnSite Service</t>
  </si>
  <si>
    <t>MS310 5 Years total (1+4) OnSite Service</t>
  </si>
  <si>
    <t>MS310 1 Year Renewal OnSite Service</t>
  </si>
  <si>
    <t>MS310 1 Year Post Guarantee OnSite Service</t>
  </si>
  <si>
    <t>MS410,M1140  Base Guarantee Upgrade, OnSite Service, (1st Year)</t>
  </si>
  <si>
    <t>MS410,M1140  2 Years total (1+1) OnSite Service</t>
  </si>
  <si>
    <t>MS410,M1140 3 Years total (1+2) OnSite Service</t>
  </si>
  <si>
    <t>MS410,M1140 4 Years total (1+3) OnSite Service</t>
  </si>
  <si>
    <t>MS410,M1140 5 Years total (1+4) OnSite Service</t>
  </si>
  <si>
    <t>MS410,M1140 1 Year Renewal OnSite Service</t>
  </si>
  <si>
    <t>MS410,M1140 1 Year Post Guarantee OnSite Service</t>
  </si>
  <si>
    <t>MS510,M1145  Base Guarantee Upgrade, OnSite Service, (1st Year)</t>
  </si>
  <si>
    <t>MS510,M1145  2 Years total (1+1) OnSite Service</t>
  </si>
  <si>
    <t>MS510,M1145 3 Years total (1+2) OnSite Service</t>
  </si>
  <si>
    <t>MS510,M1145 4 Years total (1+3) OnSite Service</t>
  </si>
  <si>
    <t>MS510,M1145 5 Years total (1+4) OnSite Service</t>
  </si>
  <si>
    <t>MS510,M1145 1 Year Renewal OnSite Service</t>
  </si>
  <si>
    <t>MS510,M1145 1 Year Post Guarantee OnSite Service</t>
  </si>
  <si>
    <t>MS610 Base Guarantee Upgrade, OnSite Service, (1st Year)</t>
  </si>
  <si>
    <t>MS610,M3150  2 Years total (1+1) OnSite Service</t>
  </si>
  <si>
    <t>MS610,M3150 3 Years total (1+2) OnSite Service</t>
  </si>
  <si>
    <t>MS610,M3150 4 Years total (1+3) OnSite Service</t>
  </si>
  <si>
    <t>MS610,M3150 5 Years total (1+4) OnSite Service</t>
  </si>
  <si>
    <t>MS610,M3150 1 Year Renewal OnSite Service</t>
  </si>
  <si>
    <t>MS610,M3150 1 Year Post Guarantee OnSite Service</t>
  </si>
  <si>
    <t>MS810,M5155  2 Years total (1+1) OnSite Service</t>
  </si>
  <si>
    <t>MS810,M5155  3 Years total (1+2) OnSite Service</t>
  </si>
  <si>
    <t>MS810,M5155  4 Years total (1+3) OnSite Service</t>
  </si>
  <si>
    <t>MS810,M5155  5 Years total (1+4) OnSite Service</t>
  </si>
  <si>
    <t>MS810,M5155 1 Year Renewal OnSite Service</t>
  </si>
  <si>
    <t>MS810,M5155 1 Year Post Guarantee OnSite Service</t>
  </si>
  <si>
    <t>MS811,M5163  2 Years total (1+1) OnSite Service</t>
  </si>
  <si>
    <t>MS811,M5163  3 Years total (1+2) OnSite Service</t>
  </si>
  <si>
    <t>MS811,M5163  4 Years total (1+3) OnSite Service</t>
  </si>
  <si>
    <t>MS811,M5163  5 Years total (1+4) OnSite Service</t>
  </si>
  <si>
    <t>MS811,M5163 1 Year Renewal OnSite Service</t>
  </si>
  <si>
    <t>MS811,M5163 1 Year Post Guarantee OnSite Service</t>
  </si>
  <si>
    <t>MS812,M5170  2 Years total (1+1) OnSite Service</t>
  </si>
  <si>
    <t>MS812,M5170  3 Years total (1+2) OnSite Service</t>
  </si>
  <si>
    <t>MS812,M5170  4 Years total (1+3) OnSite Service</t>
  </si>
  <si>
    <t>MS812,M5170  5 Years total (1+4) OnSite Service</t>
  </si>
  <si>
    <t>MS812,M5170 1 Year Renewal OnSite Service</t>
  </si>
  <si>
    <t>MS812,M5170 1 Year Post Guarantee OnSite Service</t>
  </si>
  <si>
    <t>CS310  2 Years total (1+1) OnSite Service</t>
  </si>
  <si>
    <t>CS310 3 Years total (1+2) OnSite Service</t>
  </si>
  <si>
    <t>CS310 4 Years total (1+3) OnSite Service</t>
  </si>
  <si>
    <t>CS310 5 Years total (1+4) OnSite Service</t>
  </si>
  <si>
    <t>CS310 1 Year Renewal OnSite Service</t>
  </si>
  <si>
    <t>CS310 1 Year Post Guarantee OnSite Service</t>
  </si>
  <si>
    <t>CS410  2 Years total (1+1) OnSite Service</t>
  </si>
  <si>
    <t>CS410 3 Years total (1+2) OnSite Service</t>
  </si>
  <si>
    <t>CS410 4 Years total (1+3) OnSite Service</t>
  </si>
  <si>
    <t>CS410 5 Years total (1+4) OnSite Service</t>
  </si>
  <si>
    <t>CS410 1 Year Renewal OnSite Service</t>
  </si>
  <si>
    <t>CS410 1 Year Post Guarantee OnSite Service</t>
  </si>
  <si>
    <t>CS510  2 Years total (1+1) OnSite Service</t>
  </si>
  <si>
    <t>CS510 3 Years total (1+2) OnSite Service</t>
  </si>
  <si>
    <t>CS510 4 Years total (1+3) OnSite Service</t>
  </si>
  <si>
    <t>CS510 5 Years total (1+4) OnSite Service</t>
  </si>
  <si>
    <t>CS510 1 Year Renewal OnSite Service</t>
  </si>
  <si>
    <t>CS510 1 Year Post Guarantee OnSite Service</t>
  </si>
  <si>
    <t>CX310  2 Years total (1+1) OnSite Service</t>
  </si>
  <si>
    <t>CX310 3 Years total (1+2) OnSite Service</t>
  </si>
  <si>
    <t>CX310 4 Years total (1+3) OnSite Service</t>
  </si>
  <si>
    <t>CX310 5 Years total (1+4) OnSite Service</t>
  </si>
  <si>
    <t>CX310 1 Year Renewal OnSite Service</t>
  </si>
  <si>
    <t>CX310 1 Year Post Guarantee OnSite Service</t>
  </si>
  <si>
    <t>CX410  2 Years total (1+1) OnSite Service</t>
  </si>
  <si>
    <t>CX410 3 Years total (1+2) OnSite Service</t>
  </si>
  <si>
    <t>CX410 4 Years total (1+3) OnSite Service</t>
  </si>
  <si>
    <t>CX410 5 Years total (1+4) OnSite Service</t>
  </si>
  <si>
    <t>CX410 1 Year Renewal OnSite Service</t>
  </si>
  <si>
    <t>CX410 1 Year Post Guarantee OnSite Service</t>
  </si>
  <si>
    <t>CX51x,XC2132  2 Years total (1+1) OnSite Service</t>
  </si>
  <si>
    <t>CX51x,XC2132 3 Years total (1+2) OnSite Service</t>
  </si>
  <si>
    <t>CX51x,XC2132 4 Years total (1+3) OnSite Service</t>
  </si>
  <si>
    <t>CX51x,XC2132 5 Years total (1+4) OnSite Service</t>
  </si>
  <si>
    <t>CX51x,XC2132 1 Year Renewal OnSite Service</t>
  </si>
  <si>
    <t>CX51x,XC2132 1 Year Post Guarantee OnSite Service</t>
  </si>
  <si>
    <t>MS310  2 Years total (1+1) Return to Base, Response Time 5 to 7 Business Days</t>
  </si>
  <si>
    <t>MS310 3 Years total (1+2) Return to Base, Response Time 5 to 7 Business Days</t>
  </si>
  <si>
    <t>MS310 4 Years total (1+3) Return to Base, Response Time 5 to 7 Business Days</t>
  </si>
  <si>
    <t>MS310 5 Years total (1+4) Return to Base, Response Time 5 to 7 Business Days</t>
  </si>
  <si>
    <t>MS310 1 Year Renewal Return to Base, Response Time 5 to 7 Business Days</t>
  </si>
  <si>
    <t>MS310 1 Year Post Guarantee Return to Base, Response Time 5 to 7 Business Days</t>
  </si>
  <si>
    <t>MS410,M1140  2 Years total (1+1) Return to Base, Response Time 5 to 7 Business Days</t>
  </si>
  <si>
    <t>MS410,M1140 3 Years total (1+2) Return to Base, Response Time 5 to 7 Business Days</t>
  </si>
  <si>
    <t>MS410,M1140 4 Years total (1+3) Return to Base, Response Time 5 to 7 Business Days</t>
  </si>
  <si>
    <t>MS410,M1140 5 Years total (1+4) Return to Base, Response Time 5 to 7 Business Days</t>
  </si>
  <si>
    <t>MS410,M1140 1 Year Renewal Return to Base, Response Time 5 to 7 Business Days</t>
  </si>
  <si>
    <t>MS410,M1140 1 Year Post Guarantee Return to Base, Response Time 5 to 7 Business Days</t>
  </si>
  <si>
    <t>MS510,M1145  2 Years total (1+1) Return to Base, Response Time 5 to 7 Business Days</t>
  </si>
  <si>
    <t>MS510,M1145 3 Years total (1+2) Return to Base, Response Time 5 to 7 Business Days</t>
  </si>
  <si>
    <t>MS510,M1145 4 Years total (1+3) Return to Base, Response Time 5 to 7 Business Days</t>
  </si>
  <si>
    <t>MS510,M1145 5 Years total (1+4) Return to Base, Response Time 5 to 7 Business Days</t>
  </si>
  <si>
    <t>MS510,M1145 1 Year Renewal Return to Base, Response Time 5 to 7 Business Days</t>
  </si>
  <si>
    <t>MS510,M1145 1 Year Post Guarantee Return to Base, Response Time 5 to 7 Business Days</t>
  </si>
  <si>
    <t>MS610,M3150  2 Years total (1+1) Return to Base, Response Time 5 to 7 Business Days</t>
  </si>
  <si>
    <t>MS610,M3150 3 Years total (1+2) Return to Base, Response Time 5 to 7 Business Days</t>
  </si>
  <si>
    <t>MS610,M3150 4 Years total (1+3) Return to Base, Response Time 5 to 7 Business Days</t>
  </si>
  <si>
    <t>MS610,M3150 5 Years total (1+4) Return to Base, Response Time 5 to 7 Business Days</t>
  </si>
  <si>
    <t>MS610,M3150 1 Year Renewal Return to Base, Response Time 5 to 7 Business Days</t>
  </si>
  <si>
    <t>MS610,M3150 1 Year Post Guarantee Return to Base, Response Time 5 to 7 Business Days</t>
  </si>
  <si>
    <t>EW ? New Products ?</t>
  </si>
  <si>
    <t>KIT-MECH 220V MAINTENANCE KIT</t>
  </si>
  <si>
    <t>FUSER ASSEMBLY 230V</t>
  </si>
  <si>
    <t>40X5807</t>
  </si>
  <si>
    <t>C78x SVC Maintenance Kit, ADF separation</t>
  </si>
  <si>
    <t>TRANSPORT itu</t>
  </si>
  <si>
    <t>40X5152</t>
  </si>
  <si>
    <t>PICK ROLL PICK ARM</t>
  </si>
  <si>
    <t>40X0956</t>
  </si>
  <si>
    <t>MAINTENANCE 110V KIT ASM</t>
  </si>
  <si>
    <t>MAINT KIT Maintenance Kit</t>
  </si>
  <si>
    <t>FUSER 220V</t>
  </si>
  <si>
    <t>ITU MODULE ASM</t>
  </si>
  <si>
    <t>RUSY12040LAS</t>
  </si>
  <si>
    <t>Special price granted  to REWE BILLA</t>
  </si>
  <si>
    <t>C53X 230V FUSER ASSEMBLY</t>
  </si>
  <si>
    <t>40X2848</t>
  </si>
  <si>
    <t>EX50 MAINT KIT 220V</t>
  </si>
  <si>
    <t>MS61x SVC Maint Kit+Fuser 220V PM Kit</t>
  </si>
  <si>
    <t>RUSY12047LAS</t>
  </si>
  <si>
    <t>Special price granted  to GEODIS</t>
  </si>
  <si>
    <t>Try to sell our EW at Standard Price</t>
  </si>
  <si>
    <t>Comments</t>
  </si>
  <si>
    <t xml:space="preserve">Lexmark x654dn </t>
  </si>
  <si>
    <t>x654dn 3Y Total Warranty</t>
  </si>
  <si>
    <t>EXTRA HIGH YIELD CART 36K</t>
  </si>
  <si>
    <t xml:space="preserve">Lexmark x792dte </t>
  </si>
  <si>
    <t>x792dte 3Y Total Warranty</t>
  </si>
  <si>
    <t>X792 Black Extra High Yield Return Program Print Cartridge</t>
  </si>
  <si>
    <t>X792 Cyan Extra High Yield Return Program Print Cartridge</t>
  </si>
  <si>
    <t>X792 Magenta Extra High Yield Return Program Print Cartridge</t>
  </si>
  <si>
    <t>X792 Yellow Extra High Yield Return Program Print Cartridge</t>
  </si>
  <si>
    <t>C792, X792 Waste Toner Bottle</t>
  </si>
  <si>
    <t>X95X 38K Black Toner Cart</t>
  </si>
  <si>
    <t>X95X 24K Cyan Toner Cart</t>
  </si>
  <si>
    <t>X95X 24K Magenta Toner Cart</t>
  </si>
  <si>
    <t>X95X 24K Yellow Toner Cart</t>
  </si>
  <si>
    <t>C95x X95x 115K Black Photocond</t>
  </si>
  <si>
    <t>C95x X95x 115K CMY Photocond</t>
  </si>
  <si>
    <t>C95x X95x 30K Waste Container</t>
  </si>
  <si>
    <t>X86X HY TONER CARTRIDGE</t>
  </si>
  <si>
    <t>X86X PHOTOCONDUCTOR</t>
  </si>
  <si>
    <t>Productdescription</t>
  </si>
  <si>
    <t>Special price granted  to ALLIANZ</t>
  </si>
  <si>
    <t>RUSY12041LAS</t>
  </si>
  <si>
    <t>X85x SVC Maint Kit, Fuser 220V MAINT</t>
  </si>
  <si>
    <t>X94x SVC Maintenance Kit, Fuse 100K PRIN</t>
  </si>
  <si>
    <t>X94x SVC ADF 150K MFP A</t>
  </si>
  <si>
    <t>SVC Drive ITU Transport FRU</t>
  </si>
  <si>
    <t>Special price granted  to IKEA</t>
  </si>
  <si>
    <t>C950 4 Year Onsite Repair NBD</t>
  </si>
  <si>
    <t>4 Year Onsite Repair NBD</t>
  </si>
  <si>
    <t>X950 4 Year Onsite Repair NBD</t>
  </si>
  <si>
    <t>MS610 NBD Fix 60 Months Total (12+48)</t>
  </si>
  <si>
    <t>MS811 NBD Fix 60 Months Total (12+48)</t>
  </si>
  <si>
    <t>MX611 NBD Fix 60 Months Total (12+48)</t>
  </si>
  <si>
    <t>C748 Ext. 4yr OSR NBD Fix</t>
  </si>
  <si>
    <t>X950 3Y total waranty</t>
  </si>
  <si>
    <t>X862 3T total warranty</t>
  </si>
  <si>
    <t>X862de4</t>
  </si>
  <si>
    <t>Eureca</t>
  </si>
  <si>
    <t>40X9136</t>
  </si>
  <si>
    <t>40X7744</t>
  </si>
  <si>
    <t>40X9054</t>
  </si>
  <si>
    <t>ADZ-Trennrolle</t>
  </si>
  <si>
    <t>MX51x Maintenance Kit</t>
  </si>
  <si>
    <t>MS81x Maintenance Kit</t>
  </si>
  <si>
    <t>Rückgabe-Fixierstation 220-240V Typ 01 A4</t>
  </si>
  <si>
    <t>MS610dn Fixierer-Wartungskit 220-240V</t>
  </si>
  <si>
    <t>ADZ-Papierfach</t>
  </si>
  <si>
    <t>X340A11E</t>
  </si>
  <si>
    <t>X340H11E</t>
  </si>
  <si>
    <t>HV fuser Mainteance kit 5055</t>
  </si>
  <si>
    <t>TRANSFER BELT MAINTENANCE KIT</t>
  </si>
  <si>
    <t>RUSY12042LAS</t>
  </si>
  <si>
    <t>Special price granted  to MAN</t>
  </si>
  <si>
    <t>End User Prices  agreed in $</t>
  </si>
  <si>
    <t>Lexmark Authorized Dealler</t>
  </si>
  <si>
    <t>Sell EW with Hardware</t>
  </si>
  <si>
    <t>RUSY12048LAS</t>
  </si>
  <si>
    <t>HV FUSER</t>
  </si>
  <si>
    <t>X94x SVC Maintenance Kit, ITU 600K PRINT</t>
  </si>
  <si>
    <t>C52x SVC Fuser 230V</t>
  </si>
  <si>
    <t>TRANSPORT BELT ASSEMBLY</t>
  </si>
  <si>
    <t>TRANSFERT BELT UNIT</t>
  </si>
  <si>
    <t>X65x SVC Tray 550 Sheet</t>
  </si>
  <si>
    <t>T65x SVC Laser Printheads</t>
  </si>
  <si>
    <t>X73x SVC Power Supply LOW VOLT</t>
  </si>
  <si>
    <t>X73x SVC Other Electronics OP PANEL L</t>
  </si>
  <si>
    <t>X73x SVC Motor ASSEMBLY M</t>
  </si>
  <si>
    <t>BUMP ALIGNER MOTOR</t>
  </si>
  <si>
    <t>X74x SVC Power Supply Low Voltage Power</t>
  </si>
  <si>
    <t>Ikea</t>
  </si>
  <si>
    <t>PAD ADF SEPARATOR</t>
  </si>
  <si>
    <t>PICK ROLL ADF PICK ROLLER ASM</t>
  </si>
  <si>
    <t>PAD ADF PICK</t>
  </si>
  <si>
    <t>CABLE 24V INTERLOCK SWITCH</t>
  </si>
  <si>
    <t>IBM</t>
  </si>
  <si>
    <t>Model</t>
  </si>
  <si>
    <t>Russia PN</t>
  </si>
  <si>
    <t>Special price granted  to IBM</t>
  </si>
  <si>
    <t>1382625</t>
  </si>
  <si>
    <t>1382920</t>
  </si>
  <si>
    <t>1382925</t>
  </si>
  <si>
    <t>1382929</t>
  </si>
  <si>
    <t>RUSY13008LAS</t>
  </si>
  <si>
    <t>IBM has a worldwide agreement with Lexmark, consisting in applying -12% discount on Hardware, supplies and features</t>
  </si>
  <si>
    <t>New</t>
  </si>
  <si>
    <t>Viessman</t>
  </si>
  <si>
    <t>RUSY12022LAS</t>
  </si>
  <si>
    <t>PN RUSSIA</t>
  </si>
  <si>
    <t>Special price granted  to DANONE</t>
  </si>
  <si>
    <t>Special price granted  to SOCIETE GENERALE</t>
  </si>
  <si>
    <t>Special price granted  to UNICREDIT</t>
  </si>
  <si>
    <t>Special price granted  to VIESSMAN</t>
  </si>
  <si>
    <t>Benteler</t>
  </si>
  <si>
    <t>RUSY13006LAS</t>
  </si>
  <si>
    <t>Special price granted  to BENTELER</t>
  </si>
  <si>
    <t xml:space="preserve">RUSY12054LAS </t>
  </si>
  <si>
    <t>Name</t>
  </si>
  <si>
    <t xml:space="preserve">Raifeisen </t>
  </si>
  <si>
    <t>Special price granted  to RAIFEISEN</t>
  </si>
  <si>
    <t>MS51x Maintenance KIT</t>
  </si>
  <si>
    <t>CS31x SVC Maint Kit Fuser 230V</t>
  </si>
  <si>
    <t>MS81x SVC Maint Kit</t>
  </si>
  <si>
    <t>ADF Maintenance Kit</t>
  </si>
  <si>
    <t>40X8431</t>
  </si>
  <si>
    <t>W840 3J (1+2) Vor Ort Repar.</t>
  </si>
  <si>
    <t>W840 1J Erneuerung OSR</t>
  </si>
  <si>
    <t>C93x 3J(1+2) OSR</t>
  </si>
  <si>
    <t>C93x 1J Erneuerung OSR</t>
  </si>
  <si>
    <t>X854e 3J(1+2) od.1.8MSeit. OSR</t>
  </si>
  <si>
    <t>X854e Erneuer.1J od.0.6MS. OSR</t>
  </si>
  <si>
    <t>X94x MFP 3J(1+2) OSR</t>
  </si>
  <si>
    <t>X94x MFP 1J Erneuerung OSR</t>
  </si>
  <si>
    <t>Warranty X738 2yr OSR</t>
  </si>
  <si>
    <t>Warranty X738 1yr Renew OSR</t>
  </si>
  <si>
    <t>C736 2YR OSR</t>
  </si>
  <si>
    <t>Warranty C736 1yr Renew OSR</t>
  </si>
  <si>
    <t>Service Pa W840 2yr OSR NBD</t>
  </si>
  <si>
    <t>Service Pa W840 1yr Renew OSR NBD</t>
  </si>
  <si>
    <t>SVC PACK C736 1yr Renew OSR NBD</t>
  </si>
  <si>
    <t>SVC PACK X738 1yr Renew OSR NBD</t>
  </si>
  <si>
    <t>Herbert Smith</t>
  </si>
  <si>
    <t>RUSY13023LAS</t>
  </si>
  <si>
    <t>Special price granted  to HERBERT SMITH</t>
  </si>
  <si>
    <t>X94x SVC Maintenance Kit, Fus 100K PRINT</t>
  </si>
  <si>
    <t>W84x SVC Maintenance Kit, Fus 220V MAINT</t>
  </si>
  <si>
    <t>E46x SVC Maintenance Kit, Fus 220V Maint</t>
  </si>
  <si>
    <t>X65x SVC Maintenance Kit, Fus 220V Type</t>
  </si>
  <si>
    <t>KIT 230V FUSER MAINT</t>
  </si>
  <si>
    <t>40X2590</t>
  </si>
  <si>
    <t>T64x SVC Lamp 220 VOLT</t>
  </si>
  <si>
    <t>C92x SVC Maintenance Kit, Tra BELT</t>
  </si>
  <si>
    <t>40X4769</t>
  </si>
  <si>
    <t>MAINT KIT ADF MAINTENANCE KIT</t>
  </si>
  <si>
    <t>2012 HW Revenue ($)</t>
  </si>
  <si>
    <t>2012 SU Revenue ($)</t>
  </si>
  <si>
    <t>Total</t>
  </si>
  <si>
    <t>Bosch</t>
  </si>
  <si>
    <t>Special price granted  to BOSCH</t>
  </si>
  <si>
    <t>MAINTENANCE KIT ITU MAINT KIT</t>
  </si>
  <si>
    <t>40X7220</t>
  </si>
  <si>
    <t>SVC Other Paper Path</t>
  </si>
  <si>
    <t>2351545</t>
  </si>
  <si>
    <t>2351546</t>
  </si>
  <si>
    <t>Deceuninck</t>
  </si>
  <si>
    <t>RUSY12050LAS</t>
  </si>
  <si>
    <t>52D5X0E</t>
  </si>
  <si>
    <t>RUS13044LAS</t>
  </si>
  <si>
    <t>X860de4 High Volt DEUTSCHLAND</t>
  </si>
  <si>
    <t>X950de Hochvolt DE AT FI NO</t>
  </si>
  <si>
    <t>X748de High Volt Germany Austria</t>
  </si>
  <si>
    <t>MX711de GERMANY</t>
  </si>
  <si>
    <t>MX711dhe GERMANY</t>
  </si>
  <si>
    <t>T65x, X651, X652, X654, X656 200-Blatt-U</t>
  </si>
  <si>
    <t>Lexmark T65x, X651, X652, X654, X656 200</t>
  </si>
  <si>
    <t>T65x, X651, X652, X654, X656 250-Blatt-Z</t>
  </si>
  <si>
    <t>T65x, X651, X652, X654, X656 550-Blatt-Z</t>
  </si>
  <si>
    <t>Lexmark T65x Basis mit Rollen</t>
  </si>
  <si>
    <t>Lexmark X65x Forms- und Barcode-Karte</t>
  </si>
  <si>
    <t>Lexmark C73x, T65x, X651, X652, X654, X7</t>
  </si>
  <si>
    <t>Lexmark C73x/X73x Basis mit Rollen</t>
  </si>
  <si>
    <t>Lexmark C73x/X73x 500-Blatt-Spezialpapie</t>
  </si>
  <si>
    <t>PARALLELE 1284-B-SCHNITTSTELLENKARTE</t>
  </si>
  <si>
    <t>Lexmark MarkNet N8150 802.11b/g/n WLAN-D</t>
  </si>
  <si>
    <t>Lexmark C73x/X73x 2000-Blatt-Zuführung</t>
  </si>
  <si>
    <t>Lexmark C73x/X73x 500-Blatt-Zuführung</t>
  </si>
  <si>
    <t>Lexmark X73X BARCODE- UND FORMS-KARTE</t>
  </si>
  <si>
    <t>Lexmark X850e, X852e, X854e, W840 Zuführ</t>
  </si>
  <si>
    <t>Lexmark X850e, X852e, X854e Finisher für</t>
  </si>
  <si>
    <t>Lexmark X850e, X852e, X854e, W840 Finish</t>
  </si>
  <si>
    <t>Lexmark X85X 2X500-BLATT-ZUFÜHRUNG</t>
  </si>
  <si>
    <t>Lexmark W840 Druckerschrank</t>
  </si>
  <si>
    <t>Lexmark X860/2/4DEBARCODE-KARTE</t>
  </si>
  <si>
    <t>Lexmark X651 6526 654 656 T65X HÖHEN-AUS</t>
  </si>
  <si>
    <t>Lexmark C73X / X73X HÖHEN-AUSGLEICHELEME</t>
  </si>
  <si>
    <t>Lexmark E260, E360, E460 250-Blatt-Zufüh</t>
  </si>
  <si>
    <t>Lexmark E260, E360, E460 550-Blatt-Zufüh</t>
  </si>
  <si>
    <t>Lexmark X46x Karte für PRESCRIBE-Emulati</t>
  </si>
  <si>
    <t>C95x 2520-Blatt-Tandemfach</t>
  </si>
  <si>
    <t>Lexmark C950, X95x Booklet Finisher (4-H</t>
  </si>
  <si>
    <t>Lexmark C950, X95x 3500-Blatt-Finisher (</t>
  </si>
  <si>
    <t>Lexmark X95x Card for PRESCRIBE</t>
  </si>
  <si>
    <t>X95x Forms- und Barcode-Karte</t>
  </si>
  <si>
    <t>Lexmark X74x PRESCRIBE Card</t>
  </si>
  <si>
    <t>Lexmark X74X BAR CODE AND FORMS CARD</t>
  </si>
  <si>
    <t>MX71x/MX81x BAR CODE AND FORMS CARD</t>
  </si>
  <si>
    <t>MX71x/MX81x PRESCRIBE Card</t>
  </si>
  <si>
    <t>Spacer MS71x/81x MX71x</t>
  </si>
  <si>
    <t>550-Sheet Tray MS71x/81xMX71x</t>
  </si>
  <si>
    <t>Caster Base MS71x/81x MX71x</t>
  </si>
  <si>
    <t>SChineseFontCard81x 71x 51x 61x 41x 31x</t>
  </si>
  <si>
    <t>250-Sheet Tray MS71x81xMX71x</t>
  </si>
  <si>
    <t>2100-Sheet Tray MS71x/81x MX71x</t>
  </si>
  <si>
    <t>MFP Printer Cabinet</t>
  </si>
  <si>
    <t>X65x Projekt-Druckkassette Schwarz</t>
  </si>
  <si>
    <t>C935 Einerpack Fotoleiter mit Standardka</t>
  </si>
  <si>
    <t>C935 Dreierpack Fotoleiter (CMY)</t>
  </si>
  <si>
    <t>C935 Resttonerbehälter</t>
  </si>
  <si>
    <t>C73x/X73x Rückgabe-Tonerkassette Schwarz</t>
  </si>
  <si>
    <t>C73x/X73x Rückgabe-Tonerkassette Magenta</t>
  </si>
  <si>
    <t>C73x/X73x Rückgabe-Tonerkassette Gelb</t>
  </si>
  <si>
    <t>C73x/X73x Rückgabe-Tonerkassette Cyan</t>
  </si>
  <si>
    <t>C73x/X73x Resttonerbehälter, Sonstige Ve</t>
  </si>
  <si>
    <t>C73x/X73x 1er-Pack Fotoleitereinheit mit</t>
  </si>
  <si>
    <t>X86x Tonerkassette Schwarz</t>
  </si>
  <si>
    <t>X86x 1er-Pack Fotoleiter mit Standardkap</t>
  </si>
  <si>
    <t>X940/X945 Tonerkassette Schwarz</t>
  </si>
  <si>
    <t>X940/X945 Tonerkassette Cyan</t>
  </si>
  <si>
    <t>X940/X945 Tonerkassette Magenta</t>
  </si>
  <si>
    <t>X940/X945 Tonerkassette Gelb</t>
  </si>
  <si>
    <t>E26/36/46x 1er-Pack Fotoleiter mit Stand</t>
  </si>
  <si>
    <t>X46x Tonerkassette Schwarz</t>
  </si>
  <si>
    <t>X95x Black Toner Cartridge Extra High Re</t>
  </si>
  <si>
    <t>X95x Cyan Toner Cartridge Extra High Reg</t>
  </si>
  <si>
    <t>X95x Magenta Toner Cartridge Extra High</t>
  </si>
  <si>
    <t>X95x Yellow Toner Cartridge Extra High R</t>
  </si>
  <si>
    <t>C950 Einerpack Fotoleiter mit Standardka</t>
  </si>
  <si>
    <t>C950 Dreierpack Fotoleiter mit Standardk</t>
  </si>
  <si>
    <t>C950 Waste Container Other Supplies Stan</t>
  </si>
  <si>
    <t>MX71x-81x MS81x Black HY Corp toner 45k</t>
  </si>
  <si>
    <t>40X8112</t>
  </si>
  <si>
    <t>C74x SVC Fuser Fuser Assembly, 100V</t>
  </si>
  <si>
    <t>MS81x SVC Maint Kit+Fuser type 01 return</t>
  </si>
  <si>
    <t>BNP Paribas Supplies</t>
  </si>
  <si>
    <t>BNP Paribas (Hardware)</t>
  </si>
  <si>
    <t>BNP Paribas (Supplies)</t>
  </si>
  <si>
    <t>21/01/2014</t>
  </si>
  <si>
    <t>21/06/2014</t>
  </si>
  <si>
    <t>RUSY12034LAS</t>
  </si>
  <si>
    <t>RUSY12033LAS</t>
  </si>
  <si>
    <t>BNP Paris HW</t>
  </si>
  <si>
    <t>40X6011</t>
  </si>
  <si>
    <t>40X6093</t>
  </si>
  <si>
    <t>SVC Maintenance Kit, Fuser 220V Fuser</t>
  </si>
  <si>
    <t>Rehau</t>
  </si>
  <si>
    <t>RUSY12067LAS</t>
  </si>
  <si>
    <t>ITSsystemi</t>
  </si>
  <si>
    <t>40X8426</t>
  </si>
  <si>
    <t>RUSY12068LAS</t>
  </si>
  <si>
    <t>Fuser maint. Kit Type 06 220-240V A4</t>
  </si>
  <si>
    <t>31/10/2013</t>
  </si>
  <si>
    <t>Valeo</t>
  </si>
  <si>
    <t>RUSY12045LAS</t>
  </si>
  <si>
    <t>Special price granted  to Customer</t>
  </si>
  <si>
    <t>PrintCity (PrinMaster), Ra-Technic (Simplex)</t>
  </si>
  <si>
    <t>LVMH</t>
  </si>
  <si>
    <t>RUSY13046LAS</t>
  </si>
  <si>
    <t>C746A3CG</t>
  </si>
  <si>
    <t>C746A3MG</t>
  </si>
  <si>
    <t>C746A3YG</t>
  </si>
  <si>
    <t>C746H3KG</t>
  </si>
  <si>
    <t>MANN + HUMMEL</t>
  </si>
  <si>
    <t>RUSY13045LAS</t>
  </si>
  <si>
    <t>Cusrtomer</t>
  </si>
  <si>
    <t>Mann Hummel</t>
  </si>
  <si>
    <t>Expiration Date</t>
  </si>
  <si>
    <t>MAINT KIT 220V</t>
  </si>
  <si>
    <t>40X5852</t>
  </si>
  <si>
    <t>CHARGEROLLCHARGE ROLL</t>
  </si>
  <si>
    <t>40X4605</t>
  </si>
  <si>
    <t>GUIDE-MECH ADF SEP ROLLER AND ACCESS COV</t>
  </si>
  <si>
    <t>40X4540</t>
  </si>
  <si>
    <t>PICK ASSY:HOLDER:FEED</t>
  </si>
  <si>
    <t>40X4308</t>
  </si>
  <si>
    <t>PICK PICK TIRE ASSEMBLY</t>
  </si>
  <si>
    <t>40X3444</t>
  </si>
  <si>
    <t>PAD ADF PLATEN CUSHION</t>
  </si>
  <si>
    <t>40X2666</t>
  </si>
  <si>
    <t>WIPER ASM,WAX GRAY HOUSING</t>
  </si>
  <si>
    <t>40X2665</t>
  </si>
  <si>
    <t>WIPER ASM,OIL BLK HOUSING</t>
  </si>
  <si>
    <t>40X1886</t>
  </si>
  <si>
    <t>TRNSFRROLLTRANSFER-FOAM CBM</t>
  </si>
  <si>
    <t>Belmont/ITSystemi</t>
  </si>
  <si>
    <t>OW Bunker</t>
  </si>
  <si>
    <t>RUSY13047LAS</t>
  </si>
  <si>
    <t xml:space="preserve">SPR X792dte + 2 years NBD OSR </t>
  </si>
  <si>
    <t>SVC Other General SVC</t>
  </si>
  <si>
    <t>KIT ASM 100K PRINTER 220V</t>
  </si>
  <si>
    <t>16A1083</t>
  </si>
  <si>
    <t>Lexmark Brugerdefineret LDD 3 + OCR-prog</t>
  </si>
  <si>
    <t>16A1071</t>
  </si>
  <si>
    <t>Lexmark Brugerdefineret LDD 3-program</t>
  </si>
  <si>
    <t>Sinergia/UTECO</t>
  </si>
  <si>
    <t>2013 HW Revenue ($)v- JULY</t>
  </si>
  <si>
    <t>2013 SU Revenue ($) - JULY</t>
  </si>
  <si>
    <t>VF Group (http://www.vfc.com)</t>
  </si>
  <si>
    <t>MPS Agreement</t>
  </si>
  <si>
    <t>Hardware has to be ordered together with additional 4 year extended warranty (total warranty 5 years) - Move to MPS in 2014</t>
  </si>
  <si>
    <t>Lubov - Xerox MPS Contract</t>
  </si>
  <si>
    <t>Raiffiesen</t>
  </si>
  <si>
    <t>Schaeffler (Continental)</t>
  </si>
  <si>
    <t>ATOS, Belmont,ITSystemi</t>
  </si>
  <si>
    <t>Sell EW with Hardware - Emmanuel/Lubov (MPS ? )</t>
  </si>
  <si>
    <t>Eureca, ITSystemi</t>
  </si>
  <si>
    <t>Price Missing</t>
  </si>
  <si>
    <t>ITSystemi</t>
  </si>
  <si>
    <t/>
  </si>
  <si>
    <t>56P2331</t>
  </si>
  <si>
    <t>56P1412</t>
  </si>
  <si>
    <t>12G4183</t>
  </si>
  <si>
    <t>40X0070</t>
  </si>
  <si>
    <t>56P1820</t>
  </si>
  <si>
    <t>56P2337</t>
  </si>
  <si>
    <t>56P0885</t>
  </si>
  <si>
    <t>T64x Main Kit</t>
  </si>
  <si>
    <t>Maint Kit 655X/X65x</t>
  </si>
  <si>
    <t>EX60 MAINT KIT 220V</t>
  </si>
  <si>
    <t>T430 220V FUSER ASM</t>
  </si>
  <si>
    <t>USAGE KIT HV-28P1884</t>
  </si>
  <si>
    <t>Maintenance Kit C734 &amp; Parts</t>
  </si>
  <si>
    <t>Pickup roller for Lexmark T65x/X65x</t>
  </si>
  <si>
    <t>Pickup roller for Lexmark T64x</t>
  </si>
  <si>
    <t>Repair kit for document feeder Lexmark X26x/X46x</t>
  </si>
  <si>
    <t>Paper pick rollers for Lexmark Ex50/Ex60/X264/X46x</t>
  </si>
  <si>
    <t>C52x SVC Maint Kit, Fuser 230V</t>
  </si>
  <si>
    <t>C52x SVC Maint Kit, Transfer</t>
  </si>
  <si>
    <t>E45x SVC Maint Kit, Fuser 220V</t>
  </si>
  <si>
    <t>Being OBSOLETE - substitude to come</t>
  </si>
  <si>
    <t>W84x SVC Maint Kit, Fuser 220V MAINT</t>
  </si>
  <si>
    <t>X85x SVC Maint Kit, Fuser Kit</t>
  </si>
  <si>
    <t>X65x SVC Maint Kit, ADF</t>
  </si>
  <si>
    <t>X34x SVC Maint Kit, ADF</t>
  </si>
  <si>
    <t>X94x SVC Maint Kit, Fuser 100K, 220-240V</t>
  </si>
  <si>
    <t>X94x SVC Maint Kit, ITU 600K PRINT</t>
  </si>
  <si>
    <t>X46x SVC Maint Kit, Fuser 220 V Maintena</t>
  </si>
  <si>
    <t>MS61x SVC Maint Kit, Fuser 220V PM Kit</t>
  </si>
  <si>
    <t>MX51x SVC Maint Kit, Fuser 7015 220V</t>
  </si>
  <si>
    <t>MS81x SVC Maint Kit, Fuser type 01 retur</t>
  </si>
  <si>
    <t>MS81x SVC Maint Kit, Paper Pa printer en</t>
  </si>
  <si>
    <t>MX71x SVC Maint Kit, ADF ADF</t>
  </si>
  <si>
    <t>Special price granted  to Sberbank</t>
  </si>
  <si>
    <t>Sberbank</t>
  </si>
  <si>
    <t>Statoil End User Price RUB</t>
  </si>
  <si>
    <t>Special price granted  to Dealers  RUB</t>
  </si>
  <si>
    <t>BASF END USER price  RUB</t>
  </si>
</sst>
</file>

<file path=xl/styles.xml><?xml version="1.0" encoding="utf-8"?>
<styleSheet xmlns="http://schemas.openxmlformats.org/spreadsheetml/2006/main">
  <numFmts count="1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\ [$€-1];[Red]\-#,##0\ [$€-1]"/>
    <numFmt numFmtId="169" formatCode="_-* #,##0.00\ _€_-;\-* #,##0.00\ _€_-;_-* &quot;-&quot;??\ _€_-;_-@_-"/>
    <numFmt numFmtId="170" formatCode="[$$-409]#,##0"/>
    <numFmt numFmtId="171" formatCode="_-* #,##0.00\ _F_-;\-* #,##0.00\ _F_-;_-* &quot;-&quot;??\ _F_-;_-@_-"/>
    <numFmt numFmtId="172" formatCode="###,###,##0.00"/>
    <numFmt numFmtId="173" formatCode="#"/>
    <numFmt numFmtId="174" formatCode="_-* #,##0.00_-;\-* #,##0.00_-;_-* &quot;-&quot;??_-;_-@_-"/>
    <numFmt numFmtId="175" formatCode="_-* #,##0.00\ &quot;F&quot;_-;\-* #,##0.00\ &quot;F&quot;_-;_-* &quot;-&quot;??\ &quot;F&quot;_-;_-@_-"/>
    <numFmt numFmtId="176" formatCode="_-* #,##0\ _D_M_-;\-* #,##0\ _D_M_-;_-* &quot;-&quot;\ _D_M_-;_-@_-"/>
    <numFmt numFmtId="177" formatCode="_-* #,##0.00\ _D_M_-;\-* #,##0.00\ _D_M_-;_-* &quot;-&quot;??\ _D_M_-;_-@_-"/>
    <numFmt numFmtId="178" formatCode="0.0%"/>
    <numFmt numFmtId="179" formatCode="&quot;$&quot;#,##0"/>
    <numFmt numFmtId="180" formatCode="#,##0.00_р_."/>
  </numFmts>
  <fonts count="84"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222222"/>
      <name val="Arial"/>
      <family val="2"/>
    </font>
    <font>
      <sz val="11"/>
      <name val="Calibri"/>
      <family val="2"/>
      <scheme val="minor"/>
    </font>
    <font>
      <sz val="10"/>
      <name val="Helv"/>
      <charset val="204"/>
    </font>
    <font>
      <b/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1"/>
      <name val="Courier New"/>
      <family val="3"/>
    </font>
    <font>
      <b/>
      <sz val="12"/>
      <name val="Courier New"/>
      <family val="3"/>
    </font>
    <font>
      <sz val="10"/>
      <color indexed="8"/>
      <name val="MS Sans Serif"/>
      <family val="2"/>
    </font>
    <font>
      <sz val="10"/>
      <name val="Helv"/>
      <family val="2"/>
    </font>
    <font>
      <sz val="12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9"/>
      <name val="Courier New"/>
      <family val="3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8"/>
      <color indexed="1"/>
      <name val="Arial"/>
      <family val="2"/>
    </font>
    <font>
      <sz val="8"/>
      <color indexed="0"/>
      <name val="Arial"/>
      <family val="2"/>
    </font>
    <font>
      <sz val="8"/>
      <color indexed="10"/>
      <name val="Arial"/>
      <family val="2"/>
    </font>
    <font>
      <b/>
      <sz val="8"/>
      <color indexed="4"/>
      <name val="Arial"/>
      <family val="2"/>
    </font>
    <font>
      <b/>
      <sz val="8"/>
      <color indexed="10"/>
      <name val="Arial"/>
      <family val="2"/>
    </font>
    <font>
      <sz val="8"/>
      <color indexed="4"/>
      <name val="Arial"/>
      <family val="2"/>
    </font>
    <font>
      <sz val="8"/>
      <color indexed="17"/>
      <name val="Arial"/>
      <family val="2"/>
    </font>
    <font>
      <sz val="8"/>
      <color indexed="2"/>
      <name val="Arial"/>
      <family val="2"/>
    </font>
    <font>
      <b/>
      <sz val="8"/>
      <color indexed="2"/>
      <name val="Arial"/>
      <family val="2"/>
    </font>
    <font>
      <b/>
      <sz val="11"/>
      <color indexed="9"/>
      <name val="Calibri"/>
      <family val="2"/>
    </font>
    <font>
      <sz val="10"/>
      <color indexed="0"/>
      <name val="MS Sans Serif"/>
      <family val="2"/>
    </font>
    <font>
      <sz val="10"/>
      <name val="Verdana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color rgb="FF2F2F2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FF0000"/>
      <name val="Courier New"/>
      <family val="3"/>
    </font>
    <font>
      <sz val="10"/>
      <color theme="1"/>
      <name val="Courier New"/>
      <family val="3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206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2"/>
      </patternFill>
    </fill>
    <fill>
      <patternFill patternType="solid">
        <fgColor indexed="1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73">
    <xf numFmtId="0" fontId="0" fillId="0" borderId="0"/>
    <xf numFmtId="0" fontId="3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0" fontId="8" fillId="0" borderId="0"/>
    <xf numFmtId="0" fontId="11" fillId="0" borderId="0"/>
    <xf numFmtId="0" fontId="16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1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" fillId="0" borderId="0"/>
    <xf numFmtId="0" fontId="11" fillId="0" borderId="0"/>
    <xf numFmtId="4" fontId="19" fillId="0" borderId="2" applyNumberFormat="0" applyProtection="0">
      <alignment horizontal="right" vertical="center"/>
    </xf>
    <xf numFmtId="4" fontId="19" fillId="8" borderId="2" applyNumberFormat="0" applyProtection="0">
      <alignment horizontal="left" vertical="center" indent="1"/>
    </xf>
    <xf numFmtId="0" fontId="16" fillId="0" borderId="0"/>
    <xf numFmtId="0" fontId="20" fillId="0" borderId="0"/>
    <xf numFmtId="0" fontId="16" fillId="0" borderId="0"/>
    <xf numFmtId="0" fontId="4" fillId="0" borderId="0"/>
    <xf numFmtId="0" fontId="4" fillId="0" borderId="0" applyFont="0" applyFill="0" applyBorder="0" applyAlignment="0" applyProtection="0"/>
    <xf numFmtId="0" fontId="11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169" fontId="4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1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11" fillId="0" borderId="0" applyBorder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8" fillId="28" borderId="0" applyNumberFormat="0" applyBorder="0" applyAlignment="0" applyProtection="0"/>
    <xf numFmtId="0" fontId="28" fillId="35" borderId="0" applyNumberFormat="0" applyBorder="0" applyAlignment="0" applyProtection="0"/>
    <xf numFmtId="0" fontId="29" fillId="29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9" fillId="26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9" fillId="0" borderId="8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0" fontId="33" fillId="42" borderId="9" applyNumberFormat="0" applyAlignment="0" applyProtection="0"/>
    <xf numFmtId="49" fontId="34" fillId="43" borderId="0">
      <alignment vertical="top"/>
    </xf>
    <xf numFmtId="172" fontId="35" fillId="43" borderId="0">
      <alignment vertical="top" wrapText="1"/>
    </xf>
    <xf numFmtId="172" fontId="36" fillId="43" borderId="0">
      <alignment vertical="top" wrapText="1"/>
    </xf>
    <xf numFmtId="49" fontId="35" fillId="43" borderId="0">
      <alignment vertical="top" wrapText="1"/>
    </xf>
    <xf numFmtId="49" fontId="36" fillId="43" borderId="0">
      <alignment vertical="top" wrapText="1"/>
    </xf>
    <xf numFmtId="49" fontId="37" fillId="43" borderId="0">
      <alignment vertical="top" wrapText="1"/>
    </xf>
    <xf numFmtId="49" fontId="38" fillId="43" borderId="0">
      <alignment vertical="top" wrapText="1"/>
    </xf>
    <xf numFmtId="49" fontId="39" fillId="43" borderId="0">
      <alignment horizontal="center" vertical="top" wrapText="1"/>
    </xf>
    <xf numFmtId="49" fontId="40" fillId="43" borderId="0">
      <alignment horizontal="center" vertical="top" wrapText="1"/>
    </xf>
    <xf numFmtId="49" fontId="41" fillId="43" borderId="0">
      <alignment horizontal="center" vertical="top" wrapText="1"/>
    </xf>
    <xf numFmtId="173" fontId="35" fillId="43" borderId="0">
      <alignment vertical="top" wrapText="1"/>
    </xf>
    <xf numFmtId="173" fontId="36" fillId="43" borderId="0">
      <alignment vertical="top" wrapText="1"/>
    </xf>
    <xf numFmtId="49" fontId="42" fillId="43" borderId="0">
      <alignment vertical="top" wrapText="1"/>
    </xf>
    <xf numFmtId="49" fontId="38" fillId="43" borderId="0">
      <alignment vertical="top" wrapText="1"/>
    </xf>
    <xf numFmtId="0" fontId="43" fillId="44" borderId="10" applyNumberFormat="0" applyAlignment="0" applyProtection="0"/>
    <xf numFmtId="0" fontId="43" fillId="44" borderId="10" applyNumberFormat="0" applyAlignment="0" applyProtection="0"/>
    <xf numFmtId="0" fontId="43" fillId="44" borderId="10" applyNumberFormat="0" applyAlignment="0" applyProtection="0"/>
    <xf numFmtId="0" fontId="43" fillId="44" borderId="10" applyNumberFormat="0" applyAlignment="0" applyProtection="0"/>
    <xf numFmtId="0" fontId="43" fillId="44" borderId="10" applyNumberFormat="0" applyAlignment="0" applyProtection="0"/>
    <xf numFmtId="0" fontId="43" fillId="44" borderId="10" applyNumberFormat="0" applyAlignment="0" applyProtection="0"/>
    <xf numFmtId="0" fontId="43" fillId="44" borderId="10" applyNumberFormat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17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1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4" borderId="0" applyNumberFormat="0" applyBorder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49" fillId="0" borderId="11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" fillId="0" borderId="0">
      <alignment horizontal="center"/>
    </xf>
    <xf numFmtId="0" fontId="52" fillId="15" borderId="9" applyNumberFormat="0" applyAlignment="0" applyProtection="0"/>
    <xf numFmtId="0" fontId="52" fillId="15" borderId="9" applyNumberFormat="0" applyAlignment="0" applyProtection="0"/>
    <xf numFmtId="0" fontId="52" fillId="15" borderId="9" applyNumberFormat="0" applyAlignment="0" applyProtection="0"/>
    <xf numFmtId="0" fontId="52" fillId="15" borderId="9" applyNumberFormat="0" applyAlignment="0" applyProtection="0"/>
    <xf numFmtId="0" fontId="52" fillId="15" borderId="9" applyNumberFormat="0" applyAlignment="0" applyProtection="0"/>
    <xf numFmtId="0" fontId="52" fillId="15" borderId="9" applyNumberFormat="0" applyAlignment="0" applyProtection="0"/>
    <xf numFmtId="0" fontId="52" fillId="15" borderId="9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11" fillId="0" borderId="0">
      <alignment horizontal="center"/>
    </xf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54" fillId="4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4" fillId="0" borderId="0"/>
    <xf numFmtId="0" fontId="28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7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8" fillId="49" borderId="15" applyNumberFormat="0" applyFont="0" applyAlignment="0" applyProtection="0"/>
    <xf numFmtId="0" fontId="27" fillId="49" borderId="15" applyNumberFormat="0" applyFont="0" applyAlignment="0" applyProtection="0"/>
    <xf numFmtId="0" fontId="27" fillId="49" borderId="15" applyNumberFormat="0" applyFont="0" applyAlignment="0" applyProtection="0"/>
    <xf numFmtId="0" fontId="11" fillId="0" borderId="0"/>
    <xf numFmtId="0" fontId="56" fillId="0" borderId="0"/>
    <xf numFmtId="0" fontId="57" fillId="42" borderId="16" applyNumberFormat="0" applyAlignment="0" applyProtection="0"/>
    <xf numFmtId="0" fontId="57" fillId="42" borderId="16" applyNumberFormat="0" applyAlignment="0" applyProtection="0"/>
    <xf numFmtId="0" fontId="57" fillId="42" borderId="16" applyNumberFormat="0" applyAlignment="0" applyProtection="0"/>
    <xf numFmtId="0" fontId="57" fillId="42" borderId="16" applyNumberFormat="0" applyAlignment="0" applyProtection="0"/>
    <xf numFmtId="0" fontId="57" fillId="42" borderId="16" applyNumberFormat="0" applyAlignment="0" applyProtection="0"/>
    <xf numFmtId="0" fontId="57" fillId="42" borderId="16" applyNumberFormat="0" applyAlignment="0" applyProtection="0"/>
    <xf numFmtId="0" fontId="57" fillId="42" borderId="1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" fontId="11" fillId="0" borderId="0" applyFont="0" applyFill="0" applyBorder="0" applyProtection="0">
      <alignment horizontal="center"/>
    </xf>
    <xf numFmtId="4" fontId="19" fillId="48" borderId="2" applyNumberFormat="0" applyProtection="0">
      <alignment vertical="center"/>
    </xf>
    <xf numFmtId="4" fontId="58" fillId="50" borderId="2" applyNumberFormat="0" applyProtection="0">
      <alignment vertical="center"/>
    </xf>
    <xf numFmtId="4" fontId="19" fillId="50" borderId="2" applyNumberFormat="0" applyProtection="0">
      <alignment horizontal="left" vertical="center" indent="1"/>
    </xf>
    <xf numFmtId="0" fontId="59" fillId="48" borderId="17" applyNumberFormat="0" applyProtection="0">
      <alignment horizontal="left" vertical="top" indent="1"/>
    </xf>
    <xf numFmtId="4" fontId="19" fillId="8" borderId="2" applyNumberFormat="0" applyProtection="0">
      <alignment horizontal="left" vertical="center" indent="1"/>
    </xf>
    <xf numFmtId="4" fontId="19" fillId="11" borderId="2" applyNumberFormat="0" applyProtection="0">
      <alignment horizontal="right" vertical="center"/>
    </xf>
    <xf numFmtId="4" fontId="19" fillId="51" borderId="2" applyNumberFormat="0" applyProtection="0">
      <alignment horizontal="right" vertical="center"/>
    </xf>
    <xf numFmtId="4" fontId="19" fillId="27" borderId="18" applyNumberFormat="0" applyProtection="0">
      <alignment horizontal="right" vertical="center"/>
    </xf>
    <xf numFmtId="4" fontId="19" fillId="19" borderId="2" applyNumberFormat="0" applyProtection="0">
      <alignment horizontal="right" vertical="center"/>
    </xf>
    <xf numFmtId="4" fontId="19" fillId="22" borderId="2" applyNumberFormat="0" applyProtection="0">
      <alignment horizontal="right" vertical="center"/>
    </xf>
    <xf numFmtId="4" fontId="19" fillId="38" borderId="2" applyNumberFormat="0" applyProtection="0">
      <alignment horizontal="right" vertical="center"/>
    </xf>
    <xf numFmtId="4" fontId="19" fillId="31" borderId="2" applyNumberFormat="0" applyProtection="0">
      <alignment horizontal="right" vertical="center"/>
    </xf>
    <xf numFmtId="4" fontId="19" fillId="52" borderId="2" applyNumberFormat="0" applyProtection="0">
      <alignment horizontal="right" vertical="center"/>
    </xf>
    <xf numFmtId="4" fontId="19" fillId="18" borderId="2" applyNumberFormat="0" applyProtection="0">
      <alignment horizontal="right" vertical="center"/>
    </xf>
    <xf numFmtId="4" fontId="19" fillId="53" borderId="18" applyNumberFormat="0" applyProtection="0">
      <alignment horizontal="left" vertical="center" indent="1"/>
    </xf>
    <xf numFmtId="4" fontId="11" fillId="54" borderId="18" applyNumberFormat="0" applyProtection="0">
      <alignment horizontal="left" vertical="center" indent="1"/>
    </xf>
    <xf numFmtId="4" fontId="11" fillId="54" borderId="18" applyNumberFormat="0" applyProtection="0">
      <alignment horizontal="left" vertical="center" indent="1"/>
    </xf>
    <xf numFmtId="4" fontId="19" fillId="55" borderId="2" applyNumberFormat="0" applyProtection="0">
      <alignment horizontal="right" vertical="center"/>
    </xf>
    <xf numFmtId="4" fontId="19" fillId="56" borderId="18" applyNumberFormat="0" applyProtection="0">
      <alignment horizontal="left" vertical="center" indent="1"/>
    </xf>
    <xf numFmtId="4" fontId="19" fillId="55" borderId="18" applyNumberFormat="0" applyProtection="0">
      <alignment horizontal="left" vertical="center" indent="1"/>
    </xf>
    <xf numFmtId="0" fontId="19" fillId="42" borderId="2" applyNumberFormat="0" applyProtection="0">
      <alignment horizontal="left" vertical="center" indent="1"/>
    </xf>
    <xf numFmtId="0" fontId="19" fillId="54" borderId="17" applyNumberFormat="0" applyProtection="0">
      <alignment horizontal="left" vertical="top" indent="1"/>
    </xf>
    <xf numFmtId="0" fontId="19" fillId="57" borderId="2" applyNumberFormat="0" applyProtection="0">
      <alignment horizontal="left" vertical="center" indent="1"/>
    </xf>
    <xf numFmtId="0" fontId="19" fillId="55" borderId="17" applyNumberFormat="0" applyProtection="0">
      <alignment horizontal="left" vertical="top" indent="1"/>
    </xf>
    <xf numFmtId="0" fontId="19" fillId="16" borderId="2" applyNumberFormat="0" applyProtection="0">
      <alignment horizontal="left" vertical="center" indent="1"/>
    </xf>
    <xf numFmtId="0" fontId="19" fillId="16" borderId="17" applyNumberFormat="0" applyProtection="0">
      <alignment horizontal="left" vertical="top" indent="1"/>
    </xf>
    <xf numFmtId="0" fontId="19" fillId="56" borderId="2" applyNumberFormat="0" applyProtection="0">
      <alignment horizontal="left" vertical="center" indent="1"/>
    </xf>
    <xf numFmtId="0" fontId="19" fillId="56" borderId="17" applyNumberFormat="0" applyProtection="0">
      <alignment horizontal="left" vertical="top" indent="1"/>
    </xf>
    <xf numFmtId="0" fontId="19" fillId="58" borderId="19" applyNumberFormat="0">
      <protection locked="0"/>
    </xf>
    <xf numFmtId="0" fontId="60" fillId="54" borderId="20" applyBorder="0"/>
    <xf numFmtId="4" fontId="61" fillId="49" borderId="17" applyNumberFormat="0" applyProtection="0">
      <alignment vertical="center"/>
    </xf>
    <xf numFmtId="4" fontId="58" fillId="59" borderId="1" applyNumberFormat="0" applyProtection="0">
      <alignment vertical="center"/>
    </xf>
    <xf numFmtId="4" fontId="61" fillId="42" borderId="17" applyNumberFormat="0" applyProtection="0">
      <alignment horizontal="left" vertical="center" indent="1"/>
    </xf>
    <xf numFmtId="0" fontId="61" fillId="49" borderId="17" applyNumberFormat="0" applyProtection="0">
      <alignment horizontal="left" vertical="top" indent="1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58" fillId="4" borderId="2" applyNumberFormat="0" applyProtection="0">
      <alignment horizontal="right" vertical="center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0" fontId="61" fillId="55" borderId="17" applyNumberFormat="0" applyProtection="0">
      <alignment horizontal="left" vertical="top" indent="1"/>
    </xf>
    <xf numFmtId="4" fontId="62" fillId="60" borderId="18" applyNumberFormat="0" applyProtection="0">
      <alignment horizontal="left" vertical="center" indent="1"/>
    </xf>
    <xf numFmtId="0" fontId="19" fillId="61" borderId="1"/>
    <xf numFmtId="4" fontId="63" fillId="58" borderId="2" applyNumberFormat="0" applyProtection="0">
      <alignment horizontal="right" vertical="center"/>
    </xf>
    <xf numFmtId="0" fontId="64" fillId="0" borderId="0" applyNumberFormat="0" applyFill="0" applyBorder="0" applyAlignment="0" applyProtection="0"/>
    <xf numFmtId="0" fontId="65" fillId="62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11" fillId="0" borderId="0">
      <alignment horizontal="center" textRotation="180"/>
    </xf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0" borderId="2" applyNumberFormat="0" applyProtection="0">
      <alignment horizontal="right" vertical="center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4" fontId="19" fillId="8" borderId="2" applyNumberFormat="0" applyProtection="0">
      <alignment horizontal="left" vertical="center" inden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169" fontId="4" fillId="0" borderId="0" applyFont="0" applyFill="0" applyBorder="0" applyAlignment="0" applyProtection="0"/>
  </cellStyleXfs>
  <cellXfs count="395">
    <xf numFmtId="0" fontId="0" fillId="0" borderId="0" xfId="0"/>
    <xf numFmtId="168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 vertical="center" wrapText="1" shrinkToFi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3" fontId="7" fillId="4" borderId="1" xfId="3" applyNumberFormat="1" applyFont="1" applyFill="1" applyBorder="1" applyAlignment="1" applyProtection="1">
      <alignment horizontal="left"/>
    </xf>
    <xf numFmtId="0" fontId="0" fillId="3" borderId="1" xfId="0" applyFont="1" applyFill="1" applyBorder="1" applyAlignment="1">
      <alignment horizontal="left"/>
    </xf>
    <xf numFmtId="165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4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169" fontId="4" fillId="2" borderId="1" xfId="2" applyNumberFormat="1" applyFont="1" applyFill="1" applyBorder="1" applyAlignment="1">
      <alignment wrapText="1"/>
    </xf>
    <xf numFmtId="167" fontId="0" fillId="6" borderId="1" xfId="2" applyFont="1" applyFill="1" applyBorder="1"/>
    <xf numFmtId="0" fontId="0" fillId="0" borderId="1" xfId="0" applyFill="1" applyBorder="1" applyAlignment="1">
      <alignment horizontal="center"/>
    </xf>
    <xf numFmtId="170" fontId="13" fillId="9" borderId="1" xfId="4" applyNumberFormat="1" applyFont="1" applyFill="1" applyBorder="1" applyAlignment="1" applyProtection="1">
      <alignment horizontal="center" vertical="center" wrapText="1"/>
    </xf>
    <xf numFmtId="167" fontId="13" fillId="9" borderId="1" xfId="14" applyFont="1" applyFill="1" applyBorder="1" applyAlignment="1" applyProtection="1">
      <alignment horizontal="center" vertical="center" wrapText="1"/>
    </xf>
    <xf numFmtId="170" fontId="13" fillId="9" borderId="1" xfId="4" applyNumberFormat="1" applyFont="1" applyFill="1" applyBorder="1" applyAlignment="1" applyProtection="1">
      <alignment vertical="center" wrapText="1"/>
    </xf>
    <xf numFmtId="0" fontId="12" fillId="0" borderId="1" xfId="16" applyFont="1" applyBorder="1" applyAlignment="1">
      <alignment horizontal="left" indent="1"/>
    </xf>
    <xf numFmtId="167" fontId="12" fillId="0" borderId="1" xfId="14" applyFont="1" applyBorder="1" applyAlignment="1">
      <alignment horizontal="center"/>
    </xf>
    <xf numFmtId="167" fontId="0" fillId="0" borderId="1" xfId="0" applyNumberFormat="1" applyBorder="1"/>
    <xf numFmtId="167" fontId="0" fillId="0" borderId="1" xfId="0" applyNumberFormat="1" applyBorder="1" applyAlignment="1"/>
    <xf numFmtId="1" fontId="11" fillId="4" borderId="1" xfId="0" applyNumberFormat="1" applyFon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7" fontId="12" fillId="0" borderId="0" xfId="14" applyFont="1"/>
    <xf numFmtId="0" fontId="13" fillId="0" borderId="0" xfId="4" applyFont="1"/>
    <xf numFmtId="0" fontId="14" fillId="0" borderId="0" xfId="4" applyFont="1"/>
    <xf numFmtId="0" fontId="13" fillId="0" borderId="0" xfId="4" applyFont="1" applyFill="1" applyAlignment="1">
      <alignment horizontal="left"/>
    </xf>
    <xf numFmtId="0" fontId="12" fillId="0" borderId="0" xfId="16" applyFont="1" applyAlignment="1"/>
    <xf numFmtId="167" fontId="12" fillId="0" borderId="0" xfId="14" applyFont="1" applyAlignment="1">
      <alignment horizontal="center"/>
    </xf>
    <xf numFmtId="170" fontId="13" fillId="9" borderId="1" xfId="4" applyNumberFormat="1" applyFont="1" applyFill="1" applyBorder="1" applyAlignment="1" applyProtection="1">
      <alignment horizontal="center" vertical="center" wrapText="1"/>
    </xf>
    <xf numFmtId="170" fontId="13" fillId="9" borderId="6" xfId="4" applyNumberFormat="1" applyFont="1" applyFill="1" applyBorder="1" applyAlignment="1" applyProtection="1">
      <alignment horizontal="center" vertical="center" wrapText="1"/>
    </xf>
    <xf numFmtId="170" fontId="13" fillId="9" borderId="3" xfId="4" applyNumberFormat="1" applyFont="1" applyFill="1" applyBorder="1" applyAlignment="1" applyProtection="1">
      <alignment horizontal="center" vertical="center" wrapText="1"/>
    </xf>
    <xf numFmtId="170" fontId="13" fillId="9" borderId="4" xfId="4" applyNumberFormat="1" applyFont="1" applyFill="1" applyBorder="1" applyAlignment="1" applyProtection="1">
      <alignment vertical="center" wrapText="1"/>
    </xf>
    <xf numFmtId="1" fontId="4" fillId="2" borderId="1" xfId="2" applyNumberFormat="1" applyFont="1" applyFill="1" applyBorder="1" applyAlignment="1">
      <alignment horizontal="center" wrapText="1"/>
    </xf>
    <xf numFmtId="0" fontId="13" fillId="0" borderId="0" xfId="4" applyFont="1"/>
    <xf numFmtId="0" fontId="13" fillId="0" borderId="0" xfId="4" applyFont="1" applyAlignment="1"/>
    <xf numFmtId="0" fontId="14" fillId="0" borderId="0" xfId="4" applyFont="1"/>
    <xf numFmtId="0" fontId="15" fillId="0" borderId="0" xfId="4" applyFont="1" applyAlignment="1"/>
    <xf numFmtId="170" fontId="13" fillId="9" borderId="1" xfId="4" applyNumberFormat="1" applyFont="1" applyFill="1" applyBorder="1" applyAlignment="1" applyProtection="1">
      <alignment horizontal="center" vertical="center" wrapText="1"/>
    </xf>
    <xf numFmtId="167" fontId="13" fillId="9" borderId="1" xfId="14" applyFont="1" applyFill="1" applyBorder="1" applyAlignment="1" applyProtection="1">
      <alignment horizontal="center" vertical="center" wrapText="1"/>
    </xf>
    <xf numFmtId="1" fontId="11" fillId="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/>
    </xf>
    <xf numFmtId="1" fontId="11" fillId="0" borderId="1" xfId="3" applyNumberFormat="1" applyFont="1" applyBorder="1" applyAlignment="1" applyProtection="1">
      <alignment horizontal="center"/>
    </xf>
    <xf numFmtId="167" fontId="13" fillId="9" borderId="0" xfId="14" applyFont="1" applyFill="1" applyBorder="1" applyAlignment="1" applyProtection="1">
      <alignment horizontal="center" vertical="center" wrapText="1"/>
    </xf>
    <xf numFmtId="9" fontId="0" fillId="0" borderId="0" xfId="0" applyNumberFormat="1"/>
    <xf numFmtId="0" fontId="0" fillId="0" borderId="5" xfId="0" applyBorder="1" applyAlignment="1">
      <alignment horizontal="left"/>
    </xf>
    <xf numFmtId="0" fontId="0" fillId="2" borderId="1" xfId="0" applyFill="1" applyBorder="1"/>
    <xf numFmtId="0" fontId="10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6" fillId="0" borderId="1" xfId="2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4" fillId="0" borderId="1" xfId="22" applyBorder="1" applyAlignment="1">
      <alignment horizontal="left"/>
    </xf>
    <xf numFmtId="0" fontId="0" fillId="0" borderId="1" xfId="22" applyFont="1" applyBorder="1" applyAlignment="1">
      <alignment horizontal="center"/>
    </xf>
    <xf numFmtId="169" fontId="4" fillId="2" borderId="1" xfId="23" applyNumberFormat="1" applyFont="1" applyFill="1" applyBorder="1"/>
    <xf numFmtId="0" fontId="4" fillId="0" borderId="1" xfId="22" applyBorder="1" applyAlignment="1">
      <alignment horizontal="center"/>
    </xf>
    <xf numFmtId="0" fontId="7" fillId="0" borderId="1" xfId="24" applyFont="1" applyBorder="1" applyAlignment="1">
      <alignment horizontal="left"/>
    </xf>
    <xf numFmtId="171" fontId="21" fillId="2" borderId="1" xfId="25" applyNumberFormat="1" applyFont="1" applyFill="1" applyBorder="1"/>
    <xf numFmtId="0" fontId="7" fillId="0" borderId="1" xfId="26" applyFont="1" applyBorder="1" applyAlignment="1">
      <alignment horizontal="left"/>
    </xf>
    <xf numFmtId="0" fontId="7" fillId="0" borderId="1" xfId="27" applyFont="1" applyBorder="1" applyAlignment="1">
      <alignment horizontal="left"/>
    </xf>
    <xf numFmtId="0" fontId="7" fillId="0" borderId="1" xfId="29" applyFont="1" applyBorder="1" applyAlignment="1">
      <alignment horizontal="left"/>
    </xf>
    <xf numFmtId="0" fontId="7" fillId="0" borderId="1" xfId="30" applyFont="1" applyBorder="1" applyAlignment="1">
      <alignment horizontal="left"/>
    </xf>
    <xf numFmtId="0" fontId="7" fillId="0" borderId="1" xfId="32" applyFont="1" applyBorder="1" applyAlignment="1">
      <alignment horizontal="left"/>
    </xf>
    <xf numFmtId="0" fontId="7" fillId="0" borderId="1" xfId="34" applyFont="1" applyBorder="1" applyAlignment="1">
      <alignment horizontal="left"/>
    </xf>
    <xf numFmtId="0" fontId="7" fillId="0" borderId="1" xfId="36" applyFont="1" applyBorder="1" applyAlignment="1">
      <alignment horizontal="left"/>
    </xf>
    <xf numFmtId="0" fontId="7" fillId="0" borderId="1" xfId="38" applyFont="1" applyBorder="1" applyAlignment="1">
      <alignment horizontal="left"/>
    </xf>
    <xf numFmtId="0" fontId="7" fillId="0" borderId="1" xfId="40" applyFont="1" applyBorder="1" applyAlignment="1">
      <alignment horizontal="left"/>
    </xf>
    <xf numFmtId="0" fontId="7" fillId="0" borderId="1" xfId="43" applyFont="1" applyBorder="1" applyAlignment="1">
      <alignment horizontal="left"/>
    </xf>
    <xf numFmtId="0" fontId="7" fillId="0" borderId="1" xfId="45" applyFont="1" applyBorder="1" applyAlignment="1">
      <alignment horizontal="left"/>
    </xf>
    <xf numFmtId="0" fontId="7" fillId="0" borderId="1" xfId="47" applyFont="1" applyBorder="1" applyAlignment="1">
      <alignment horizontal="left"/>
    </xf>
    <xf numFmtId="0" fontId="22" fillId="0" borderId="1" xfId="49" applyFont="1" applyFill="1" applyBorder="1" applyAlignment="1">
      <alignment horizontal="left"/>
    </xf>
    <xf numFmtId="167" fontId="12" fillId="0" borderId="1" xfId="14" applyFont="1" applyFill="1" applyBorder="1" applyAlignment="1">
      <alignment horizontal="center"/>
    </xf>
    <xf numFmtId="167" fontId="0" fillId="0" borderId="1" xfId="0" applyNumberFormat="1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5" fontId="13" fillId="0" borderId="0" xfId="4" applyNumberFormat="1" applyFont="1" applyAlignment="1"/>
    <xf numFmtId="15" fontId="13" fillId="0" borderId="0" xfId="4" applyNumberFormat="1" applyFont="1" applyAlignment="1">
      <alignment horizontal="left"/>
    </xf>
    <xf numFmtId="0" fontId="0" fillId="0" borderId="0" xfId="0"/>
    <xf numFmtId="0" fontId="0" fillId="0" borderId="1" xfId="0" applyBorder="1"/>
    <xf numFmtId="0" fontId="0" fillId="0" borderId="1" xfId="0" applyFill="1" applyBorder="1"/>
    <xf numFmtId="0" fontId="25" fillId="0" borderId="0" xfId="0" applyFont="1"/>
    <xf numFmtId="167" fontId="26" fillId="0" borderId="1" xfId="14" applyFont="1" applyBorder="1" applyAlignment="1">
      <alignment horizontal="center"/>
    </xf>
    <xf numFmtId="0" fontId="26" fillId="0" borderId="1" xfId="16" applyFont="1" applyBorder="1" applyAlignment="1">
      <alignment horizontal="left" indent="1"/>
    </xf>
    <xf numFmtId="167" fontId="13" fillId="9" borderId="7" xfId="14" applyFont="1" applyFill="1" applyBorder="1" applyAlignment="1" applyProtection="1">
      <alignment horizontal="center" vertical="center" wrapText="1"/>
    </xf>
    <xf numFmtId="170" fontId="13" fillId="9" borderId="4" xfId="0" applyNumberFormat="1" applyFont="1" applyFill="1" applyBorder="1" applyAlignment="1" applyProtection="1">
      <alignment vertical="center" wrapText="1"/>
    </xf>
    <xf numFmtId="170" fontId="13" fillId="9" borderId="3" xfId="0" applyNumberFormat="1" applyFont="1" applyFill="1" applyBorder="1" applyAlignment="1" applyProtection="1">
      <alignment horizontal="center" vertical="center" wrapText="1"/>
    </xf>
    <xf numFmtId="170" fontId="13" fillId="9" borderId="1" xfId="0" applyNumberFormat="1" applyFont="1" applyFill="1" applyBorder="1" applyAlignment="1" applyProtection="1">
      <alignment horizontal="center" vertical="center" wrapText="1"/>
    </xf>
    <xf numFmtId="15" fontId="0" fillId="0" borderId="0" xfId="0" applyNumberFormat="1"/>
    <xf numFmtId="170" fontId="13" fillId="9" borderId="1" xfId="24" applyNumberFormat="1" applyFont="1" applyFill="1" applyBorder="1" applyAlignment="1" applyProtection="1">
      <alignment horizontal="center" vertical="center" wrapText="1"/>
    </xf>
    <xf numFmtId="167" fontId="13" fillId="9" borderId="1" xfId="14" applyFont="1" applyFill="1" applyBorder="1" applyAlignment="1" applyProtection="1">
      <alignment horizontal="center" vertical="center" wrapText="1"/>
    </xf>
    <xf numFmtId="170" fontId="13" fillId="9" borderId="3" xfId="24" applyNumberFormat="1" applyFont="1" applyFill="1" applyBorder="1" applyAlignment="1" applyProtection="1">
      <alignment horizontal="center" vertical="center" wrapText="1"/>
    </xf>
    <xf numFmtId="49" fontId="12" fillId="0" borderId="1" xfId="16" applyNumberFormat="1" applyFont="1" applyBorder="1" applyAlignment="1">
      <alignment horizontal="center"/>
    </xf>
    <xf numFmtId="170" fontId="13" fillId="9" borderId="1" xfId="24" applyNumberFormat="1" applyFont="1" applyFill="1" applyBorder="1" applyAlignment="1" applyProtection="1">
      <alignment horizontal="center" vertical="center" wrapText="1"/>
    </xf>
    <xf numFmtId="167" fontId="13" fillId="9" borderId="1" xfId="14" applyFont="1" applyFill="1" applyBorder="1" applyAlignment="1" applyProtection="1">
      <alignment horizontal="center" vertical="center" wrapText="1"/>
    </xf>
    <xf numFmtId="170" fontId="13" fillId="9" borderId="3" xfId="24" applyNumberFormat="1" applyFont="1" applyFill="1" applyBorder="1" applyAlignment="1" applyProtection="1">
      <alignment horizontal="center" vertical="center" wrapText="1"/>
    </xf>
    <xf numFmtId="170" fontId="13" fillId="9" borderId="4" xfId="24" applyNumberFormat="1" applyFont="1" applyFill="1" applyBorder="1" applyAlignment="1" applyProtection="1">
      <alignment vertical="center" wrapText="1"/>
    </xf>
    <xf numFmtId="0" fontId="12" fillId="0" borderId="1" xfId="16" applyFont="1" applyBorder="1" applyAlignment="1">
      <alignment horizontal="center"/>
    </xf>
    <xf numFmtId="167" fontId="12" fillId="0" borderId="0" xfId="14" applyFont="1" applyBorder="1" applyAlignment="1">
      <alignment horizontal="center"/>
    </xf>
    <xf numFmtId="0" fontId="12" fillId="0" borderId="0" xfId="16" applyFont="1" applyBorder="1" applyAlignment="1">
      <alignment horizontal="center"/>
    </xf>
    <xf numFmtId="0" fontId="26" fillId="0" borderId="1" xfId="16" applyFont="1" applyFill="1" applyBorder="1" applyAlignment="1">
      <alignment horizontal="left" indent="1"/>
    </xf>
    <xf numFmtId="0" fontId="28" fillId="0" borderId="1" xfId="1152" applyFont="1" applyFill="1" applyBorder="1" applyAlignment="1">
      <alignment vertical="center" wrapText="1"/>
    </xf>
    <xf numFmtId="0" fontId="28" fillId="0" borderId="1" xfId="1152" applyFont="1" applyFill="1" applyBorder="1" applyAlignment="1">
      <alignment horizontal="right" wrapText="1"/>
    </xf>
    <xf numFmtId="0" fontId="28" fillId="63" borderId="1" xfId="1152" applyFont="1" applyFill="1" applyBorder="1" applyAlignment="1">
      <alignment vertical="center" wrapText="1"/>
    </xf>
    <xf numFmtId="0" fontId="28" fillId="63" borderId="1" xfId="1152" applyFont="1" applyFill="1" applyBorder="1" applyAlignment="1">
      <alignment horizontal="right" wrapText="1"/>
    </xf>
    <xf numFmtId="0" fontId="28" fillId="0" borderId="1" xfId="1152" applyNumberFormat="1" applyFont="1" applyFill="1" applyBorder="1" applyAlignment="1">
      <alignment horizontal="center" wrapText="1"/>
    </xf>
    <xf numFmtId="0" fontId="28" fillId="63" borderId="1" xfId="1152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1" fontId="7" fillId="4" borderId="1" xfId="3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 vertical="top" wrapText="1"/>
    </xf>
    <xf numFmtId="1" fontId="0" fillId="0" borderId="1" xfId="0" applyNumberFormat="1" applyFont="1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6" fillId="0" borderId="1" xfId="2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28" applyFont="1" applyBorder="1" applyAlignment="1">
      <alignment horizontal="center"/>
    </xf>
    <xf numFmtId="0" fontId="7" fillId="0" borderId="1" xfId="31" applyFont="1" applyBorder="1" applyAlignment="1">
      <alignment horizontal="center"/>
    </xf>
    <xf numFmtId="0" fontId="7" fillId="0" borderId="1" xfId="35" applyFont="1" applyBorder="1" applyAlignment="1">
      <alignment horizontal="center"/>
    </xf>
    <xf numFmtId="0" fontId="7" fillId="0" borderId="1" xfId="33" applyFont="1" applyBorder="1" applyAlignment="1">
      <alignment horizontal="center"/>
    </xf>
    <xf numFmtId="0" fontId="7" fillId="0" borderId="1" xfId="37" applyFont="1" applyBorder="1" applyAlignment="1">
      <alignment horizontal="center"/>
    </xf>
    <xf numFmtId="0" fontId="7" fillId="0" borderId="1" xfId="39" applyFont="1" applyBorder="1" applyAlignment="1">
      <alignment horizontal="center"/>
    </xf>
    <xf numFmtId="0" fontId="7" fillId="0" borderId="1" xfId="41" applyFont="1" applyBorder="1" applyAlignment="1">
      <alignment horizontal="center"/>
    </xf>
    <xf numFmtId="0" fontId="7" fillId="0" borderId="1" xfId="42" applyFont="1" applyBorder="1" applyAlignment="1">
      <alignment horizontal="center"/>
    </xf>
    <xf numFmtId="0" fontId="7" fillId="0" borderId="1" xfId="44" applyFont="1" applyBorder="1" applyAlignment="1">
      <alignment horizontal="center"/>
    </xf>
    <xf numFmtId="0" fontId="7" fillId="0" borderId="1" xfId="46" applyFont="1" applyBorder="1" applyAlignment="1">
      <alignment horizontal="center"/>
    </xf>
    <xf numFmtId="0" fontId="7" fillId="0" borderId="1" xfId="48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/>
    <xf numFmtId="167" fontId="13" fillId="9" borderId="1" xfId="14" applyFont="1" applyFill="1" applyBorder="1" applyAlignment="1" applyProtection="1">
      <alignment vertical="center" wrapText="1"/>
    </xf>
    <xf numFmtId="0" fontId="13" fillId="0" borderId="0" xfId="4" applyFont="1" applyAlignment="1">
      <alignment horizontal="left"/>
    </xf>
    <xf numFmtId="0" fontId="12" fillId="0" borderId="22" xfId="16" applyFont="1" applyFill="1" applyBorder="1" applyAlignment="1">
      <alignment horizontal="center"/>
    </xf>
    <xf numFmtId="11" fontId="12" fillId="0" borderId="22" xfId="16" quotePrefix="1" applyNumberFormat="1" applyFont="1" applyFill="1" applyBorder="1" applyAlignment="1">
      <alignment horizontal="center"/>
    </xf>
    <xf numFmtId="9" fontId="13" fillId="9" borderId="1" xfId="14" applyNumberFormat="1" applyFont="1" applyFill="1" applyBorder="1" applyAlignment="1" applyProtection="1">
      <alignment horizontal="center" vertical="center" wrapText="1"/>
    </xf>
    <xf numFmtId="15" fontId="0" fillId="0" borderId="0" xfId="0" applyNumberFormat="1" applyAlignment="1">
      <alignment horizontal="left"/>
    </xf>
    <xf numFmtId="167" fontId="13" fillId="9" borderId="7" xfId="14" applyFont="1" applyFill="1" applyBorder="1" applyAlignment="1" applyProtection="1">
      <alignment vertical="center" wrapText="1"/>
    </xf>
    <xf numFmtId="167" fontId="12" fillId="0" borderId="1" xfId="14" applyFont="1" applyBorder="1" applyAlignment="1">
      <alignment horizontal="center" vertical="center"/>
    </xf>
    <xf numFmtId="0" fontId="11" fillId="0" borderId="22" xfId="24" applyFont="1" applyFill="1" applyBorder="1" applyAlignment="1">
      <alignment horizontal="center"/>
    </xf>
    <xf numFmtId="167" fontId="13" fillId="9" borderId="1" xfId="14" applyFont="1" applyFill="1" applyBorder="1" applyAlignment="1" applyProtection="1">
      <alignment horizontal="center" vertical="center" wrapText="1"/>
    </xf>
    <xf numFmtId="0" fontId="12" fillId="0" borderId="0" xfId="16" applyFont="1" applyBorder="1" applyAlignment="1">
      <alignment horizontal="center"/>
    </xf>
    <xf numFmtId="0" fontId="15" fillId="0" borderId="0" xfId="4" applyFont="1" applyAlignment="1">
      <alignment horizontal="left"/>
    </xf>
    <xf numFmtId="167" fontId="13" fillId="9" borderId="1" xfId="14" applyFont="1" applyFill="1" applyBorder="1" applyAlignment="1" applyProtection="1">
      <alignment horizontal="center" vertical="center" wrapText="1"/>
    </xf>
    <xf numFmtId="0" fontId="12" fillId="0" borderId="0" xfId="16" applyFont="1" applyBorder="1" applyAlignment="1">
      <alignment horizontal="center"/>
    </xf>
    <xf numFmtId="0" fontId="12" fillId="0" borderId="1" xfId="16" applyFont="1" applyBorder="1" applyAlignment="1">
      <alignment horizontal="center"/>
    </xf>
    <xf numFmtId="11" fontId="26" fillId="0" borderId="1" xfId="16" applyNumberFormat="1" applyFont="1" applyBorder="1" applyAlignment="1">
      <alignment horizontal="center"/>
    </xf>
    <xf numFmtId="11" fontId="26" fillId="0" borderId="1" xfId="16" quotePrefix="1" applyNumberFormat="1" applyFont="1" applyBorder="1" applyAlignment="1">
      <alignment horizontal="center"/>
    </xf>
    <xf numFmtId="167" fontId="13" fillId="9" borderId="1" xfId="14" applyFont="1" applyFill="1" applyBorder="1" applyAlignment="1" applyProtection="1">
      <alignment horizontal="center" vertical="center" wrapText="1"/>
    </xf>
    <xf numFmtId="0" fontId="26" fillId="0" borderId="1" xfId="16" applyFont="1" applyBorder="1" applyAlignment="1">
      <alignment horizontal="center"/>
    </xf>
    <xf numFmtId="9" fontId="0" fillId="0" borderId="1" xfId="0" applyNumberFormat="1" applyBorder="1"/>
    <xf numFmtId="167" fontId="13" fillId="9" borderId="1" xfId="14" applyFont="1" applyFill="1" applyBorder="1" applyAlignment="1" applyProtection="1">
      <alignment horizontal="center" vertical="center" wrapText="1"/>
    </xf>
    <xf numFmtId="0" fontId="12" fillId="0" borderId="1" xfId="16" applyFont="1" applyFill="1" applyBorder="1" applyAlignment="1">
      <alignment horizontal="center"/>
    </xf>
    <xf numFmtId="0" fontId="12" fillId="0" borderId="0" xfId="16" applyFont="1" applyBorder="1" applyAlignment="1">
      <alignment horizontal="center"/>
    </xf>
    <xf numFmtId="0" fontId="12" fillId="0" borderId="0" xfId="16" quotePrefix="1" applyFont="1" applyBorder="1" applyAlignment="1">
      <alignment horizontal="center"/>
    </xf>
    <xf numFmtId="0" fontId="12" fillId="0" borderId="0" xfId="16" applyFont="1" applyBorder="1" applyAlignment="1">
      <alignment horizontal="left" indent="1"/>
    </xf>
    <xf numFmtId="167" fontId="0" fillId="0" borderId="7" xfId="0" applyNumberFormat="1" applyBorder="1" applyAlignment="1"/>
    <xf numFmtId="0" fontId="12" fillId="0" borderId="7" xfId="16" applyFont="1" applyBorder="1" applyAlignment="1">
      <alignment horizontal="left" indent="1"/>
    </xf>
    <xf numFmtId="167" fontId="13" fillId="9" borderId="1" xfId="14" applyFont="1" applyFill="1" applyBorder="1" applyAlignment="1" applyProtection="1">
      <alignment horizontal="center" vertical="center" wrapText="1"/>
    </xf>
    <xf numFmtId="167" fontId="0" fillId="0" borderId="7" xfId="0" applyNumberFormat="1" applyBorder="1"/>
    <xf numFmtId="15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7" fontId="12" fillId="0" borderId="0" xfId="14" applyFont="1" applyBorder="1" applyAlignment="1">
      <alignment horizontal="center"/>
    </xf>
    <xf numFmtId="167" fontId="26" fillId="0" borderId="1" xfId="2" applyFont="1" applyBorder="1" applyAlignment="1"/>
    <xf numFmtId="167" fontId="13" fillId="64" borderId="1" xfId="14" applyFont="1" applyFill="1" applyBorder="1" applyAlignment="1" applyProtection="1">
      <alignment horizontal="center" vertical="center" wrapText="1"/>
    </xf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7" fontId="13" fillId="9" borderId="1" xfId="14" applyFont="1" applyFill="1" applyBorder="1" applyAlignment="1" applyProtection="1">
      <alignment horizontal="center" vertical="center" wrapText="1"/>
    </xf>
    <xf numFmtId="0" fontId="12" fillId="0" borderId="1" xfId="16" applyFont="1" applyBorder="1" applyAlignment="1">
      <alignment horizontal="center"/>
    </xf>
    <xf numFmtId="0" fontId="12" fillId="0" borderId="1" xfId="16" quotePrefix="1" applyFont="1" applyBorder="1" applyAlignment="1">
      <alignment horizontal="center"/>
    </xf>
    <xf numFmtId="0" fontId="12" fillId="0" borderId="0" xfId="16" applyFont="1" applyBorder="1" applyAlignment="1">
      <alignment horizontal="center"/>
    </xf>
    <xf numFmtId="0" fontId="12" fillId="0" borderId="0" xfId="16" applyFont="1" applyBorder="1" applyAlignment="1">
      <alignment horizontal="left" indent="1"/>
    </xf>
    <xf numFmtId="0" fontId="0" fillId="0" borderId="1" xfId="0" applyFill="1" applyBorder="1" applyAlignment="1">
      <alignment horizontal="center" vertical="center" wrapText="1"/>
    </xf>
    <xf numFmtId="15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65" borderId="1" xfId="0" applyNumberFormat="1" applyFont="1" applyFill="1" applyBorder="1" applyAlignment="1">
      <alignment horizontal="center" vertical="center" wrapText="1" shrinkToFit="1"/>
    </xf>
    <xf numFmtId="0" fontId="9" fillId="65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0" fontId="13" fillId="9" borderId="6" xfId="4" applyNumberFormat="1" applyFont="1" applyFill="1" applyBorder="1" applyAlignment="1" applyProtection="1">
      <alignment horizontal="left" vertical="center" wrapText="1"/>
    </xf>
    <xf numFmtId="170" fontId="13" fillId="9" borderId="4" xfId="4" applyNumberFormat="1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>
      <alignment horizontal="center" vertical="center" wrapText="1"/>
    </xf>
    <xf numFmtId="170" fontId="13" fillId="9" borderId="7" xfId="4" applyNumberFormat="1" applyFont="1" applyFill="1" applyBorder="1" applyAlignment="1" applyProtection="1">
      <alignment horizontal="center" vertical="center" wrapText="1"/>
    </xf>
    <xf numFmtId="0" fontId="12" fillId="0" borderId="5" xfId="16" applyFont="1" applyBorder="1" applyAlignment="1">
      <alignment horizontal="center"/>
    </xf>
    <xf numFmtId="0" fontId="12" fillId="0" borderId="5" xfId="16" applyFont="1" applyBorder="1" applyAlignment="1">
      <alignment horizontal="left" indent="1"/>
    </xf>
    <xf numFmtId="167" fontId="0" fillId="0" borderId="23" xfId="0" applyNumberFormat="1" applyBorder="1"/>
    <xf numFmtId="0" fontId="2" fillId="6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7" fontId="0" fillId="0" borderId="1" xfId="2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165" fontId="7" fillId="0" borderId="1" xfId="0" applyNumberFormat="1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16" fillId="0" borderId="1" xfId="21" applyFill="1" applyBorder="1" applyAlignment="1">
      <alignment horizontal="left"/>
    </xf>
    <xf numFmtId="0" fontId="4" fillId="0" borderId="1" xfId="22" applyFill="1" applyBorder="1" applyAlignment="1">
      <alignment horizontal="left"/>
    </xf>
    <xf numFmtId="0" fontId="7" fillId="0" borderId="1" xfId="24" applyFont="1" applyFill="1" applyBorder="1" applyAlignment="1">
      <alignment horizontal="left"/>
    </xf>
    <xf numFmtId="0" fontId="7" fillId="0" borderId="1" xfId="26" applyFont="1" applyFill="1" applyBorder="1" applyAlignment="1">
      <alignment horizontal="left"/>
    </xf>
    <xf numFmtId="0" fontId="7" fillId="0" borderId="1" xfId="27" applyFont="1" applyFill="1" applyBorder="1" applyAlignment="1">
      <alignment horizontal="left"/>
    </xf>
    <xf numFmtId="0" fontId="7" fillId="0" borderId="1" xfId="29" applyFont="1" applyFill="1" applyBorder="1" applyAlignment="1">
      <alignment horizontal="left"/>
    </xf>
    <xf numFmtId="0" fontId="7" fillId="0" borderId="1" xfId="30" applyFont="1" applyFill="1" applyBorder="1" applyAlignment="1">
      <alignment horizontal="left"/>
    </xf>
    <xf numFmtId="0" fontId="7" fillId="0" borderId="1" xfId="32" applyFont="1" applyFill="1" applyBorder="1" applyAlignment="1">
      <alignment horizontal="left"/>
    </xf>
    <xf numFmtId="0" fontId="7" fillId="0" borderId="1" xfId="34" applyFont="1" applyFill="1" applyBorder="1" applyAlignment="1">
      <alignment horizontal="left"/>
    </xf>
    <xf numFmtId="0" fontId="7" fillId="0" borderId="1" xfId="36" applyFont="1" applyFill="1" applyBorder="1" applyAlignment="1">
      <alignment horizontal="left"/>
    </xf>
    <xf numFmtId="0" fontId="7" fillId="0" borderId="1" xfId="38" applyFont="1" applyFill="1" applyBorder="1" applyAlignment="1">
      <alignment horizontal="left"/>
    </xf>
    <xf numFmtId="0" fontId="7" fillId="0" borderId="1" xfId="40" applyFont="1" applyFill="1" applyBorder="1" applyAlignment="1">
      <alignment horizontal="left"/>
    </xf>
    <xf numFmtId="0" fontId="7" fillId="0" borderId="1" xfId="43" applyFont="1" applyFill="1" applyBorder="1" applyAlignment="1">
      <alignment horizontal="left"/>
    </xf>
    <xf numFmtId="0" fontId="7" fillId="0" borderId="1" xfId="45" applyFont="1" applyFill="1" applyBorder="1" applyAlignment="1">
      <alignment horizontal="left"/>
    </xf>
    <xf numFmtId="0" fontId="7" fillId="0" borderId="1" xfId="47" applyFont="1" applyFill="1" applyBorder="1" applyAlignment="1">
      <alignment horizontal="left"/>
    </xf>
    <xf numFmtId="0" fontId="14" fillId="0" borderId="0" xfId="4" applyFont="1" applyAlignment="1">
      <alignment horizontal="left"/>
    </xf>
    <xf numFmtId="0" fontId="1" fillId="0" borderId="0" xfId="0" applyFont="1" applyAlignment="1">
      <alignment horizontal="center" vertical="center"/>
    </xf>
    <xf numFmtId="0" fontId="69" fillId="0" borderId="1" xfId="0" applyFont="1" applyBorder="1" applyAlignment="1">
      <alignment wrapText="1"/>
    </xf>
    <xf numFmtId="170" fontId="13" fillId="9" borderId="4" xfId="24" applyNumberFormat="1" applyFont="1" applyFill="1" applyBorder="1" applyAlignment="1" applyProtection="1">
      <alignment horizontal="center" vertical="center" wrapText="1"/>
    </xf>
    <xf numFmtId="0" fontId="12" fillId="0" borderId="1" xfId="16" quotePrefix="1" applyFont="1" applyFill="1" applyBorder="1" applyAlignment="1">
      <alignment horizontal="center"/>
    </xf>
    <xf numFmtId="0" fontId="70" fillId="0" borderId="1" xfId="1" applyFont="1" applyFill="1" applyBorder="1" applyAlignment="1">
      <alignment horizontal="center" vertical="center"/>
    </xf>
    <xf numFmtId="0" fontId="70" fillId="7" borderId="1" xfId="1" applyFont="1" applyFill="1" applyBorder="1" applyAlignment="1">
      <alignment horizontal="center" vertical="center"/>
    </xf>
    <xf numFmtId="0" fontId="71" fillId="0" borderId="1" xfId="1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15" fontId="7" fillId="3" borderId="1" xfId="0" applyNumberFormat="1" applyFont="1" applyFill="1" applyBorder="1" applyAlignment="1">
      <alignment horizontal="center" vertical="top" wrapText="1"/>
    </xf>
    <xf numFmtId="0" fontId="1" fillId="66" borderId="0" xfId="0" applyFont="1" applyFill="1" applyBorder="1" applyAlignment="1">
      <alignment horizontal="center" vertical="center" wrapText="1"/>
    </xf>
    <xf numFmtId="0" fontId="1" fillId="66" borderId="1" xfId="0" applyFont="1" applyFill="1" applyBorder="1" applyAlignment="1">
      <alignment horizontal="center" vertical="center" wrapText="1"/>
    </xf>
    <xf numFmtId="15" fontId="7" fillId="66" borderId="1" xfId="0" applyNumberFormat="1" applyFont="1" applyFill="1" applyBorder="1" applyAlignment="1">
      <alignment horizontal="center" vertical="center" wrapText="1"/>
    </xf>
    <xf numFmtId="0" fontId="7" fillId="66" borderId="1" xfId="0" applyFont="1" applyFill="1" applyBorder="1" applyAlignment="1">
      <alignment horizontal="center" vertical="center" wrapText="1"/>
    </xf>
    <xf numFmtId="0" fontId="3" fillId="66" borderId="1" xfId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2" fillId="0" borderId="0" xfId="0" applyNumberFormat="1" applyFont="1" applyAlignment="1">
      <alignment horizontal="center"/>
    </xf>
    <xf numFmtId="2" fontId="0" fillId="0" borderId="0" xfId="0" applyNumberFormat="1"/>
    <xf numFmtId="0" fontId="3" fillId="0" borderId="1" xfId="1" applyFill="1" applyBorder="1" applyAlignment="1">
      <alignment horizontal="center" vertical="center"/>
    </xf>
    <xf numFmtId="170" fontId="74" fillId="7" borderId="3" xfId="4" applyNumberFormat="1" applyFont="1" applyFill="1" applyBorder="1" applyAlignment="1" applyProtection="1">
      <alignment horizontal="center" vertical="center" wrapText="1"/>
    </xf>
    <xf numFmtId="167" fontId="12" fillId="0" borderId="0" xfId="2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12" fillId="0" borderId="22" xfId="16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0" xfId="0" applyNumberFormat="1" applyFill="1"/>
    <xf numFmtId="0" fontId="12" fillId="0" borderId="1" xfId="16" applyFont="1" applyFill="1" applyBorder="1" applyAlignment="1">
      <alignment horizontal="left" indent="1"/>
    </xf>
    <xf numFmtId="0" fontId="75" fillId="0" borderId="1" xfId="0" applyFont="1" applyBorder="1" applyAlignment="1">
      <alignment horizontal="left"/>
    </xf>
    <xf numFmtId="0" fontId="14" fillId="0" borderId="0" xfId="4" applyFont="1" applyFill="1" applyBorder="1"/>
    <xf numFmtId="0" fontId="76" fillId="0" borderId="0" xfId="0" applyFont="1" applyFill="1" applyBorder="1" applyAlignment="1">
      <alignment horizontal="left"/>
    </xf>
    <xf numFmtId="0" fontId="76" fillId="0" borderId="0" xfId="0" applyFont="1" applyFill="1" applyBorder="1"/>
    <xf numFmtId="0" fontId="13" fillId="0" borderId="0" xfId="4" applyFont="1" applyFill="1" applyBorder="1"/>
    <xf numFmtId="15" fontId="76" fillId="0" borderId="0" xfId="0" applyNumberFormat="1" applyFont="1" applyFill="1" applyBorder="1" applyAlignment="1">
      <alignment horizontal="left"/>
    </xf>
    <xf numFmtId="15" fontId="76" fillId="0" borderId="0" xfId="0" applyNumberFormat="1" applyFont="1" applyFill="1" applyBorder="1"/>
    <xf numFmtId="0" fontId="77" fillId="0" borderId="0" xfId="0" applyFont="1" applyFill="1" applyBorder="1"/>
    <xf numFmtId="170" fontId="13" fillId="67" borderId="1" xfId="0" applyNumberFormat="1" applyFont="1" applyFill="1" applyBorder="1" applyAlignment="1" applyProtection="1">
      <alignment horizontal="center" vertical="center" wrapText="1"/>
    </xf>
    <xf numFmtId="167" fontId="13" fillId="67" borderId="1" xfId="14" applyFont="1" applyFill="1" applyBorder="1" applyAlignment="1" applyProtection="1">
      <alignment horizontal="center" vertical="center" wrapText="1"/>
    </xf>
    <xf numFmtId="170" fontId="13" fillId="67" borderId="3" xfId="0" applyNumberFormat="1" applyFont="1" applyFill="1" applyBorder="1" applyAlignment="1" applyProtection="1">
      <alignment horizontal="center" vertical="center" wrapText="1"/>
    </xf>
    <xf numFmtId="170" fontId="13" fillId="67" borderId="4" xfId="0" applyNumberFormat="1" applyFont="1" applyFill="1" applyBorder="1" applyAlignment="1" applyProtection="1">
      <alignment vertical="center" wrapText="1"/>
    </xf>
    <xf numFmtId="167" fontId="13" fillId="67" borderId="7" xfId="14" applyFont="1" applyFill="1" applyBorder="1" applyAlignment="1" applyProtection="1">
      <alignment horizontal="center" vertical="center" wrapText="1"/>
    </xf>
    <xf numFmtId="167" fontId="76" fillId="0" borderId="1" xfId="0" applyNumberFormat="1" applyFont="1" applyFill="1" applyBorder="1"/>
    <xf numFmtId="0" fontId="76" fillId="0" borderId="1" xfId="0" applyFont="1" applyFill="1" applyBorder="1"/>
    <xf numFmtId="9" fontId="76" fillId="0" borderId="1" xfId="0" applyNumberFormat="1" applyFont="1" applyFill="1" applyBorder="1"/>
    <xf numFmtId="0" fontId="15" fillId="0" borderId="0" xfId="4" applyFont="1" applyFill="1" applyBorder="1" applyAlignment="1">
      <alignment horizontal="left"/>
    </xf>
    <xf numFmtId="0" fontId="76" fillId="0" borderId="0" xfId="0" applyFont="1" applyFill="1" applyBorder="1" applyAlignment="1">
      <alignment horizontal="center" vertical="center"/>
    </xf>
    <xf numFmtId="15" fontId="13" fillId="0" borderId="0" xfId="4" applyNumberFormat="1" applyFont="1" applyFill="1" applyBorder="1" applyAlignment="1">
      <alignment horizontal="left"/>
    </xf>
    <xf numFmtId="0" fontId="13" fillId="0" borderId="0" xfId="4" applyFont="1" applyFill="1" applyBorder="1" applyAlignment="1">
      <alignment horizontal="left"/>
    </xf>
    <xf numFmtId="170" fontId="13" fillId="67" borderId="1" xfId="24" applyNumberFormat="1" applyFont="1" applyFill="1" applyBorder="1" applyAlignment="1" applyProtection="1">
      <alignment horizontal="center" vertical="center" wrapText="1"/>
    </xf>
    <xf numFmtId="170" fontId="13" fillId="67" borderId="3" xfId="24" applyNumberFormat="1" applyFont="1" applyFill="1" applyBorder="1" applyAlignment="1" applyProtection="1">
      <alignment horizontal="center" vertical="center" wrapText="1"/>
    </xf>
    <xf numFmtId="170" fontId="13" fillId="67" borderId="4" xfId="24" applyNumberFormat="1" applyFont="1" applyFill="1" applyBorder="1" applyAlignment="1" applyProtection="1">
      <alignment vertical="center" wrapText="1"/>
    </xf>
    <xf numFmtId="0" fontId="12" fillId="0" borderId="0" xfId="16" applyFont="1" applyFill="1" applyBorder="1" applyAlignment="1">
      <alignment horizontal="center"/>
    </xf>
    <xf numFmtId="0" fontId="12" fillId="0" borderId="6" xfId="16" applyFont="1" applyFill="1" applyBorder="1" applyAlignment="1">
      <alignment horizontal="left" indent="1"/>
    </xf>
    <xf numFmtId="167" fontId="12" fillId="0" borderId="1" xfId="14" applyFont="1" applyFill="1" applyBorder="1" applyAlignment="1">
      <alignment horizontal="center" vertical="center"/>
    </xf>
    <xf numFmtId="9" fontId="76" fillId="0" borderId="0" xfId="0" applyNumberFormat="1" applyFont="1" applyFill="1" applyBorder="1"/>
    <xf numFmtId="0" fontId="12" fillId="0" borderId="0" xfId="16" applyFont="1" applyFill="1" applyBorder="1" applyAlignment="1">
      <alignment horizontal="left" indent="1"/>
    </xf>
    <xf numFmtId="167" fontId="76" fillId="0" borderId="1" xfId="0" applyNumberFormat="1" applyFont="1" applyFill="1" applyBorder="1" applyAlignment="1"/>
    <xf numFmtId="0" fontId="0" fillId="66" borderId="1" xfId="0" applyFont="1" applyFill="1" applyBorder="1" applyAlignment="1">
      <alignment horizontal="center" vertical="center" wrapText="1"/>
    </xf>
    <xf numFmtId="0" fontId="0" fillId="66" borderId="1" xfId="0" applyFill="1" applyBorder="1" applyAlignment="1">
      <alignment horizontal="center" vertical="center"/>
    </xf>
    <xf numFmtId="0" fontId="70" fillId="66" borderId="1" xfId="1" applyFont="1" applyFill="1" applyBorder="1" applyAlignment="1">
      <alignment horizontal="center" vertical="center"/>
    </xf>
    <xf numFmtId="0" fontId="23" fillId="66" borderId="1" xfId="0" applyFont="1" applyFill="1" applyBorder="1" applyAlignment="1">
      <alignment horizontal="center" vertical="center" wrapText="1"/>
    </xf>
    <xf numFmtId="15" fontId="7" fillId="66" borderId="1" xfId="0" applyNumberFormat="1" applyFont="1" applyFill="1" applyBorder="1" applyAlignment="1">
      <alignment horizontal="center" vertical="top" wrapText="1"/>
    </xf>
    <xf numFmtId="0" fontId="71" fillId="66" borderId="1" xfId="1" applyFont="1" applyFill="1" applyBorder="1" applyAlignment="1">
      <alignment horizontal="center" vertical="center"/>
    </xf>
    <xf numFmtId="0" fontId="0" fillId="66" borderId="1" xfId="0" applyFill="1" applyBorder="1" applyAlignment="1">
      <alignment horizontal="center" vertical="center" wrapText="1"/>
    </xf>
    <xf numFmtId="0" fontId="0" fillId="66" borderId="1" xfId="0" applyFont="1" applyFill="1" applyBorder="1" applyAlignment="1">
      <alignment horizontal="center" vertical="center"/>
    </xf>
    <xf numFmtId="169" fontId="12" fillId="0" borderId="0" xfId="16" applyNumberFormat="1" applyFont="1" applyBorder="1" applyAlignment="1">
      <alignment horizontal="center"/>
    </xf>
    <xf numFmtId="15" fontId="7" fillId="0" borderId="1" xfId="0" applyNumberFormat="1" applyFont="1" applyFill="1" applyBorder="1" applyAlignment="1">
      <alignment horizontal="center" vertical="top" wrapText="1"/>
    </xf>
    <xf numFmtId="0" fontId="77" fillId="0" borderId="0" xfId="0" applyFont="1" applyFill="1" applyBorder="1" applyAlignment="1">
      <alignment horizontal="left"/>
    </xf>
    <xf numFmtId="15" fontId="77" fillId="0" borderId="0" xfId="0" applyNumberFormat="1" applyFont="1" applyFill="1" applyBorder="1" applyAlignment="1">
      <alignment horizontal="left"/>
    </xf>
    <xf numFmtId="170" fontId="13" fillId="67" borderId="3" xfId="4" applyNumberFormat="1" applyFont="1" applyFill="1" applyBorder="1" applyAlignment="1" applyProtection="1">
      <alignment horizontal="center" vertical="center" wrapText="1"/>
    </xf>
    <xf numFmtId="170" fontId="13" fillId="67" borderId="1" xfId="4" applyNumberFormat="1" applyFont="1" applyFill="1" applyBorder="1" applyAlignment="1" applyProtection="1">
      <alignment vertical="center" wrapText="1"/>
    </xf>
    <xf numFmtId="167" fontId="13" fillId="68" borderId="1" xfId="14" applyFont="1" applyFill="1" applyBorder="1" applyAlignment="1" applyProtection="1">
      <alignment horizontal="center" vertical="center" wrapText="1"/>
    </xf>
    <xf numFmtId="167" fontId="26" fillId="0" borderId="1" xfId="2" applyFont="1" applyFill="1" applyBorder="1" applyAlignment="1"/>
    <xf numFmtId="9" fontId="0" fillId="0" borderId="0" xfId="0" applyNumberFormat="1" applyAlignment="1">
      <alignment horizontal="center"/>
    </xf>
    <xf numFmtId="0" fontId="12" fillId="0" borderId="0" xfId="16" applyFont="1" applyBorder="1" applyAlignment="1">
      <alignment horizontal="left"/>
    </xf>
    <xf numFmtId="0" fontId="7" fillId="66" borderId="1" xfId="0" applyFont="1" applyFill="1" applyBorder="1" applyAlignment="1">
      <alignment horizontal="center" vertical="center"/>
    </xf>
    <xf numFmtId="15" fontId="7" fillId="69" borderId="1" xfId="0" applyNumberFormat="1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7" fillId="69" borderId="1" xfId="0" applyFont="1" applyFill="1" applyBorder="1" applyAlignment="1">
      <alignment horizontal="center" vertical="center" wrapText="1"/>
    </xf>
    <xf numFmtId="0" fontId="73" fillId="0" borderId="1" xfId="0" quotePrefix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5" fontId="0" fillId="0" borderId="0" xfId="0" applyNumberFormat="1" applyAlignment="1">
      <alignment horizontal="left" wrapText="1"/>
    </xf>
    <xf numFmtId="170" fontId="0" fillId="7" borderId="1" xfId="0" applyNumberFormat="1" applyFill="1" applyBorder="1" applyAlignment="1">
      <alignment wrapText="1"/>
    </xf>
    <xf numFmtId="167" fontId="0" fillId="7" borderId="1" xfId="0" applyNumberFormat="1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9" fontId="0" fillId="7" borderId="1" xfId="0" applyNumberForma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6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11" fontId="0" fillId="0" borderId="1" xfId="0" applyNumberFormat="1" applyBorder="1" applyAlignment="1">
      <alignment wrapText="1"/>
    </xf>
    <xf numFmtId="0" fontId="2" fillId="66" borderId="25" xfId="0" applyFont="1" applyFill="1" applyBorder="1"/>
    <xf numFmtId="0" fontId="11" fillId="4" borderId="25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178" fontId="11" fillId="0" borderId="25" xfId="3" applyNumberFormat="1" applyFont="1" applyBorder="1" applyAlignment="1" applyProtection="1">
      <alignment horizontal="center"/>
    </xf>
    <xf numFmtId="0" fontId="0" fillId="0" borderId="25" xfId="0" applyFont="1" applyBorder="1" applyAlignment="1">
      <alignment horizontal="left"/>
    </xf>
    <xf numFmtId="0" fontId="7" fillId="4" borderId="25" xfId="0" applyFont="1" applyFill="1" applyBorder="1" applyAlignment="1">
      <alignment horizontal="left"/>
    </xf>
    <xf numFmtId="3" fontId="7" fillId="4" borderId="25" xfId="3" applyNumberFormat="1" applyFont="1" applyFill="1" applyBorder="1" applyAlignment="1">
      <alignment horizontal="left"/>
    </xf>
    <xf numFmtId="4" fontId="7" fillId="4" borderId="25" xfId="3" applyNumberFormat="1" applyFont="1" applyFill="1" applyBorder="1" applyAlignment="1">
      <alignment horizontal="left"/>
    </xf>
    <xf numFmtId="0" fontId="0" fillId="3" borderId="25" xfId="0" applyFont="1" applyFill="1" applyBorder="1" applyAlignment="1">
      <alignment horizontal="left"/>
    </xf>
    <xf numFmtId="4" fontId="7" fillId="4" borderId="25" xfId="0" applyNumberFormat="1" applyFont="1" applyFill="1" applyBorder="1" applyAlignment="1">
      <alignment horizontal="left" vertical="top" wrapText="1"/>
    </xf>
    <xf numFmtId="0" fontId="0" fillId="0" borderId="25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0" fontId="7" fillId="0" borderId="25" xfId="0" applyFont="1" applyFill="1" applyBorder="1" applyAlignment="1"/>
    <xf numFmtId="0" fontId="0" fillId="0" borderId="25" xfId="0" applyFill="1" applyBorder="1" applyAlignment="1">
      <alignment horizontal="left"/>
    </xf>
    <xf numFmtId="0" fontId="11" fillId="0" borderId="25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6" fillId="0" borderId="25" xfId="21" applyFill="1" applyBorder="1" applyAlignment="1">
      <alignment horizontal="left"/>
    </xf>
    <xf numFmtId="0" fontId="0" fillId="0" borderId="25" xfId="22" applyFont="1" applyFill="1" applyBorder="1" applyAlignment="1">
      <alignment horizontal="center"/>
    </xf>
    <xf numFmtId="0" fontId="4" fillId="0" borderId="25" xfId="22" applyFill="1" applyBorder="1" applyAlignment="1">
      <alignment horizontal="center"/>
    </xf>
    <xf numFmtId="0" fontId="7" fillId="0" borderId="25" xfId="28" applyFont="1" applyFill="1" applyBorder="1"/>
    <xf numFmtId="0" fontId="7" fillId="0" borderId="25" xfId="31" applyFont="1" applyFill="1" applyBorder="1"/>
    <xf numFmtId="0" fontId="7" fillId="0" borderId="25" xfId="33" applyFont="1" applyFill="1" applyBorder="1"/>
    <xf numFmtId="0" fontId="7" fillId="0" borderId="25" xfId="35" applyFont="1" applyFill="1" applyBorder="1"/>
    <xf numFmtId="0" fontId="7" fillId="0" borderId="25" xfId="37" applyFont="1" applyFill="1" applyBorder="1"/>
    <xf numFmtId="0" fontId="7" fillId="0" borderId="25" xfId="39" applyFont="1" applyFill="1" applyBorder="1"/>
    <xf numFmtId="0" fontId="7" fillId="0" borderId="25" xfId="41" applyFont="1" applyFill="1" applyBorder="1"/>
    <xf numFmtId="0" fontId="7" fillId="0" borderId="25" xfId="42" applyFont="1" applyFill="1" applyBorder="1"/>
    <xf numFmtId="0" fontId="7" fillId="0" borderId="25" xfId="44" applyFont="1" applyFill="1" applyBorder="1"/>
    <xf numFmtId="0" fontId="7" fillId="0" borderId="25" xfId="46" applyFont="1" applyFill="1" applyBorder="1"/>
    <xf numFmtId="0" fontId="7" fillId="0" borderId="25" xfId="48" applyFont="1" applyFill="1" applyBorder="1"/>
    <xf numFmtId="0" fontId="6" fillId="0" borderId="25" xfId="0" applyFont="1" applyFill="1" applyBorder="1" applyAlignment="1">
      <alignment horizontal="left"/>
    </xf>
    <xf numFmtId="0" fontId="79" fillId="0" borderId="0" xfId="0" applyFont="1"/>
    <xf numFmtId="0" fontId="0" fillId="0" borderId="25" xfId="0" applyBorder="1"/>
    <xf numFmtId="0" fontId="82" fillId="0" borderId="25" xfId="1271" applyNumberFormat="1" applyFont="1" applyFill="1" applyBorder="1" applyAlignment="1">
      <alignment horizontal="center"/>
    </xf>
    <xf numFmtId="0" fontId="82" fillId="0" borderId="25" xfId="1271" applyFont="1" applyFill="1" applyBorder="1"/>
    <xf numFmtId="0" fontId="82" fillId="0" borderId="25" xfId="4" applyFont="1" applyFill="1" applyBorder="1" applyAlignment="1">
      <alignment horizontal="center"/>
    </xf>
    <xf numFmtId="180" fontId="83" fillId="0" borderId="25" xfId="1272" applyNumberFormat="1" applyFont="1" applyFill="1" applyBorder="1" applyAlignment="1">
      <alignment horizontal="right"/>
    </xf>
    <xf numFmtId="0" fontId="83" fillId="0" borderId="25" xfId="0" applyFont="1" applyFill="1" applyBorder="1"/>
    <xf numFmtId="169" fontId="83" fillId="0" borderId="25" xfId="1272" applyNumberFormat="1" applyFont="1" applyFill="1" applyBorder="1" applyAlignment="1">
      <alignment horizontal="right"/>
    </xf>
    <xf numFmtId="0" fontId="82" fillId="0" borderId="25" xfId="1271" applyFont="1" applyFill="1" applyBorder="1" applyAlignment="1">
      <alignment horizontal="center"/>
    </xf>
    <xf numFmtId="0" fontId="82" fillId="0" borderId="25" xfId="4" applyFont="1" applyFill="1" applyBorder="1" applyAlignment="1">
      <alignment horizontal="center" wrapText="1"/>
    </xf>
    <xf numFmtId="0" fontId="82" fillId="0" borderId="25" xfId="4" applyFont="1" applyFill="1" applyBorder="1"/>
    <xf numFmtId="0" fontId="82" fillId="0" borderId="25" xfId="0" applyFont="1" applyFill="1" applyBorder="1"/>
    <xf numFmtId="169" fontId="4" fillId="0" borderId="25" xfId="51" applyFont="1" applyFill="1" applyBorder="1"/>
    <xf numFmtId="2" fontId="0" fillId="0" borderId="25" xfId="0" applyNumberFormat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2" fontId="0" fillId="0" borderId="25" xfId="0" applyNumberFormat="1" applyBorder="1"/>
    <xf numFmtId="0" fontId="0" fillId="0" borderId="25" xfId="0" applyFill="1" applyBorder="1"/>
    <xf numFmtId="2" fontId="0" fillId="0" borderId="25" xfId="0" applyNumberFormat="1" applyFill="1" applyBorder="1"/>
    <xf numFmtId="9" fontId="0" fillId="0" borderId="25" xfId="0" applyNumberFormat="1" applyFill="1" applyBorder="1"/>
  </cellXfs>
  <cellStyles count="1273">
    <cellStyle name="_x0007__x000b_" xfId="55"/>
    <cellStyle name="_x0007__x000b_ 2" xfId="56"/>
    <cellStyle name="_x0007__x000b__Supplies" xfId="57"/>
    <cellStyle name="_x000d__x000a_JournalTemplate=C:\COMFO\CTALK\JOURSTD.TPL_x000d__x000a_LbStateAddress=3 3 0 251 1 89 2 311_x000d__x000a_LbStateJou" xfId="58"/>
    <cellStyle name="_~3295308" xfId="59"/>
    <cellStyle name="_~3295308 2" xfId="60"/>
    <cellStyle name="_~7638579" xfId="61"/>
    <cellStyle name="_~7638579 2" xfId="62"/>
    <cellStyle name="_~7638579_Business Case" xfId="63"/>
    <cellStyle name="_~7638579_May 2011 Thunderbird price positioning EMEA proposal" xfId="64"/>
    <cellStyle name="_~7638579_May 2011 Thunderbird price positioning EMEA proposal v2" xfId="65"/>
    <cellStyle name="_~7638579_Supplies" xfId="66"/>
    <cellStyle name="_~7849688" xfId="67"/>
    <cellStyle name="_~7849771" xfId="68"/>
    <cellStyle name="_2006 country accuracy" xfId="69"/>
    <cellStyle name="_2010-07 PSSD Positioning_EMEA version_trial" xfId="70"/>
    <cellStyle name="_BIDS (wo Export)" xfId="71"/>
    <cellStyle name="_C53x file pricing announcement" xfId="5"/>
    <cellStyle name="_C790 X790 Series Preliminary Pricing Guidance_072310 EMEA version" xfId="72"/>
    <cellStyle name="_C790 X790 Series Preliminary Pricing Guidance_072310 EMEA version 2" xfId="73"/>
    <cellStyle name="_C790 X790 Series Preliminary Pricing Guidance_072310 EMEA version_Supplies" xfId="74"/>
    <cellStyle name="_C925 X925 Preliminary Pricing Guidance_072310" xfId="75"/>
    <cellStyle name="_C925 X925 Preliminary Pricing Guidance_072310 2" xfId="76"/>
    <cellStyle name="_C925 X925 Preliminary Pricing Guidance_072310_Supplies" xfId="77"/>
    <cellStyle name="_CIS New pricelist. 21 01 2011" xfId="78"/>
    <cellStyle name="_Colour cpp June 06" xfId="6"/>
    <cellStyle name="_EMEA E240 E240nBusiness Case" xfId="79"/>
    <cellStyle name="_Final - PriceWatch Warranty June 2008 - CA" xfId="80"/>
    <cellStyle name="_FORECAST CLEANING FILE_after new organisation" xfId="81"/>
    <cellStyle name="_FORECAST CLEANING FILE_after new organisation 2" xfId="82"/>
    <cellStyle name="_FORECAST CLEANING FILE_after new organisation 2_May 2011 NEW Viking and Jaguar EMEA Price and Positioning Final v4" xfId="83"/>
    <cellStyle name="_FORECAST CLEANING FILE_after new organisation_Supplies" xfId="84"/>
    <cellStyle name="_FORECAST MASTER TEMPLATE" xfId="85"/>
    <cellStyle name="_France - Cost Maintenance Kit Installation Mix Natis Sertec" xfId="7"/>
    <cellStyle name="_List &amp; Channel prices" xfId="8"/>
    <cellStyle name="_May 2011 Thunderbird price positioning EMEA proposal" xfId="86"/>
    <cellStyle name="_May 2011 Thunderbird price positioning EMEA proposal v2" xfId="87"/>
    <cellStyle name="_PC 06 64 E25x E35x E45x 10_2006" xfId="88"/>
    <cellStyle name="_PC 06_65 C53x DLE 06 10 06" xfId="89"/>
    <cellStyle name="_PC 06_65 C53x FE 06 10 06" xfId="90"/>
    <cellStyle name="_PC 07 011 sent" xfId="91"/>
    <cellStyle name="_PC C78x  Supplies 05_2007" xfId="92"/>
    <cellStyle name="_PC_06_072_Supplies No40 &amp; 44" xfId="93"/>
    <cellStyle name="_PC_06_073_Perfect Finish Paper Launch" xfId="94"/>
    <cellStyle name="_PNS chart" xfId="9"/>
    <cellStyle name="_Q107 country accuracy" xfId="95"/>
    <cellStyle name="_Q107 split accuracy" xfId="96"/>
    <cellStyle name="_RAW DATA" xfId="97"/>
    <cellStyle name="_RAW DATA 2" xfId="98"/>
    <cellStyle name="_RAW DATA 2_May 2011 NEW Viking and Jaguar EMEA Price and Positioning Final v4" xfId="99"/>
    <cellStyle name="_RAW DATA_Supplies" xfId="100"/>
    <cellStyle name="_Samsung regions &amp; country index" xfId="101"/>
    <cellStyle name="_Sheet1" xfId="10"/>
    <cellStyle name="_Sheet2" xfId="11"/>
    <cellStyle name="_Sheet3" xfId="12"/>
    <cellStyle name="_Summary" xfId="102"/>
    <cellStyle name="_Summary 2" xfId="103"/>
    <cellStyle name="_Summary_Supplies" xfId="104"/>
    <cellStyle name="=C:\WINDOWS\SYSTEM32\COMMAND.COM" xfId="105"/>
    <cellStyle name="0,0_x000d__x000a_NA_x000d__x000a_" xfId="13"/>
    <cellStyle name="20% - Accent1 2" xfId="106"/>
    <cellStyle name="20% - Accent1 2 2" xfId="107"/>
    <cellStyle name="20% - Accent1 2_May 2011 NEW Viking and Jaguar EMEA Price and Positioning Final v4" xfId="108"/>
    <cellStyle name="20% - Accent1 3" xfId="109"/>
    <cellStyle name="20% - Accent1 3 2" xfId="110"/>
    <cellStyle name="20% - Accent1 3_May 2011 NEW Viking and Jaguar EMEA Price and Positioning Final v4" xfId="111"/>
    <cellStyle name="20% - Accent1 4" xfId="112"/>
    <cellStyle name="20% - Accent2 2" xfId="113"/>
    <cellStyle name="20% - Accent2 2 2" xfId="114"/>
    <cellStyle name="20% - Accent2 2_May 2011 NEW Viking and Jaguar EMEA Price and Positioning Final v4" xfId="115"/>
    <cellStyle name="20% - Accent2 3" xfId="116"/>
    <cellStyle name="20% - Accent2 3 2" xfId="117"/>
    <cellStyle name="20% - Accent2 3_May 2011 NEW Viking and Jaguar EMEA Price and Positioning Final v4" xfId="118"/>
    <cellStyle name="20% - Accent2 4" xfId="119"/>
    <cellStyle name="20% - Accent3 2" xfId="120"/>
    <cellStyle name="20% - Accent3 2 2" xfId="121"/>
    <cellStyle name="20% - Accent3 2_May 2011 NEW Viking and Jaguar EMEA Price and Positioning Final v4" xfId="122"/>
    <cellStyle name="20% - Accent3 3" xfId="123"/>
    <cellStyle name="20% - Accent3 3 2" xfId="124"/>
    <cellStyle name="20% - Accent3 3_May 2011 NEW Viking and Jaguar EMEA Price and Positioning Final v4" xfId="125"/>
    <cellStyle name="20% - Accent3 4" xfId="126"/>
    <cellStyle name="20% - Accent4 2" xfId="127"/>
    <cellStyle name="20% - Accent4 2 2" xfId="128"/>
    <cellStyle name="20% - Accent4 2_May 2011 NEW Viking and Jaguar EMEA Price and Positioning Final v4" xfId="129"/>
    <cellStyle name="20% - Accent4 3" xfId="130"/>
    <cellStyle name="20% - Accent4 3 2" xfId="131"/>
    <cellStyle name="20% - Accent4 3_May 2011 NEW Viking and Jaguar EMEA Price and Positioning Final v4" xfId="132"/>
    <cellStyle name="20% - Accent4 4" xfId="133"/>
    <cellStyle name="20% - Accent5 2" xfId="134"/>
    <cellStyle name="20% - Accent5 2 2" xfId="135"/>
    <cellStyle name="20% - Accent5 2_May 2011 NEW Viking and Jaguar EMEA Price and Positioning Final v4" xfId="136"/>
    <cellStyle name="20% - Accent5 3" xfId="137"/>
    <cellStyle name="20% - Accent5 3 2" xfId="138"/>
    <cellStyle name="20% - Accent5 3_May 2011 NEW Viking and Jaguar EMEA Price and Positioning Final v4" xfId="139"/>
    <cellStyle name="20% - Accent5 4" xfId="140"/>
    <cellStyle name="20% - Accent6 2" xfId="141"/>
    <cellStyle name="20% - Accent6 2 2" xfId="142"/>
    <cellStyle name="20% - Accent6 2_May 2011 NEW Viking and Jaguar EMEA Price and Positioning Final v4" xfId="143"/>
    <cellStyle name="20% - Accent6 3" xfId="144"/>
    <cellStyle name="20% - Accent6 3 2" xfId="145"/>
    <cellStyle name="20% - Accent6 3_May 2011 NEW Viking and Jaguar EMEA Price and Positioning Final v4" xfId="146"/>
    <cellStyle name="20% - Accent6 4" xfId="147"/>
    <cellStyle name="3232" xfId="148"/>
    <cellStyle name="40% - Accent1 2" xfId="149"/>
    <cellStyle name="40% - Accent1 2 2" xfId="150"/>
    <cellStyle name="40% - Accent1 2_May 2011 NEW Viking and Jaguar EMEA Price and Positioning Final v4" xfId="151"/>
    <cellStyle name="40% - Accent1 3" xfId="152"/>
    <cellStyle name="40% - Accent1 3 2" xfId="153"/>
    <cellStyle name="40% - Accent1 3_May 2011 NEW Viking and Jaguar EMEA Price and Positioning Final v4" xfId="154"/>
    <cellStyle name="40% - Accent1 4" xfId="155"/>
    <cellStyle name="40% - Accent2 2" xfId="156"/>
    <cellStyle name="40% - Accent2 2 2" xfId="157"/>
    <cellStyle name="40% - Accent2 2_May 2011 NEW Viking and Jaguar EMEA Price and Positioning Final v4" xfId="158"/>
    <cellStyle name="40% - Accent2 3" xfId="159"/>
    <cellStyle name="40% - Accent2 3 2" xfId="160"/>
    <cellStyle name="40% - Accent2 3_May 2011 NEW Viking and Jaguar EMEA Price and Positioning Final v4" xfId="161"/>
    <cellStyle name="40% - Accent2 4" xfId="162"/>
    <cellStyle name="40% - Accent3 2" xfId="163"/>
    <cellStyle name="40% - Accent3 2 2" xfId="164"/>
    <cellStyle name="40% - Accent3 2_May 2011 NEW Viking and Jaguar EMEA Price and Positioning Final v4" xfId="165"/>
    <cellStyle name="40% - Accent3 3" xfId="166"/>
    <cellStyle name="40% - Accent3 3 2" xfId="167"/>
    <cellStyle name="40% - Accent3 3_May 2011 NEW Viking and Jaguar EMEA Price and Positioning Final v4" xfId="168"/>
    <cellStyle name="40% - Accent3 4" xfId="169"/>
    <cellStyle name="40% - Accent4 2" xfId="170"/>
    <cellStyle name="40% - Accent4 2 2" xfId="171"/>
    <cellStyle name="40% - Accent4 2_May 2011 NEW Viking and Jaguar EMEA Price and Positioning Final v4" xfId="172"/>
    <cellStyle name="40% - Accent4 3" xfId="173"/>
    <cellStyle name="40% - Accent4 3 2" xfId="174"/>
    <cellStyle name="40% - Accent4 3_May 2011 NEW Viking and Jaguar EMEA Price and Positioning Final v4" xfId="175"/>
    <cellStyle name="40% - Accent4 4" xfId="176"/>
    <cellStyle name="40% - Accent5 2" xfId="177"/>
    <cellStyle name="40% - Accent5 2 2" xfId="178"/>
    <cellStyle name="40% - Accent5 2_May 2011 NEW Viking and Jaguar EMEA Price and Positioning Final v4" xfId="179"/>
    <cellStyle name="40% - Accent5 3" xfId="180"/>
    <cellStyle name="40% - Accent5 3 2" xfId="181"/>
    <cellStyle name="40% - Accent5 3_May 2011 NEW Viking and Jaguar EMEA Price and Positioning Final v4" xfId="182"/>
    <cellStyle name="40% - Accent5 4" xfId="183"/>
    <cellStyle name="40% - Accent6 2" xfId="184"/>
    <cellStyle name="40% - Accent6 2 2" xfId="185"/>
    <cellStyle name="40% - Accent6 2_May 2011 NEW Viking and Jaguar EMEA Price and Positioning Final v4" xfId="186"/>
    <cellStyle name="40% - Accent6 3" xfId="187"/>
    <cellStyle name="40% - Accent6 3 2" xfId="188"/>
    <cellStyle name="40% - Accent6 3_May 2011 NEW Viking and Jaguar EMEA Price and Positioning Final v4" xfId="189"/>
    <cellStyle name="40% - Accent6 4" xfId="190"/>
    <cellStyle name="60% - Accent1 2" xfId="191"/>
    <cellStyle name="60% - Accent1 2 2" xfId="192"/>
    <cellStyle name="60% - Accent1 2_May 2011 NEW Viking and Jaguar EMEA Price and Positioning Final v4" xfId="193"/>
    <cellStyle name="60% - Accent1 3" xfId="194"/>
    <cellStyle name="60% - Accent1 3 2" xfId="195"/>
    <cellStyle name="60% - Accent1 3_May 2011 NEW Viking and Jaguar EMEA Price and Positioning Final v4" xfId="196"/>
    <cellStyle name="60% - Accent1 4" xfId="197"/>
    <cellStyle name="60% - Accent2 2" xfId="198"/>
    <cellStyle name="60% - Accent2 2 2" xfId="199"/>
    <cellStyle name="60% - Accent2 2_May 2011 NEW Viking and Jaguar EMEA Price and Positioning Final v4" xfId="200"/>
    <cellStyle name="60% - Accent2 3" xfId="201"/>
    <cellStyle name="60% - Accent2 3 2" xfId="202"/>
    <cellStyle name="60% - Accent2 3_May 2011 NEW Viking and Jaguar EMEA Price and Positioning Final v4" xfId="203"/>
    <cellStyle name="60% - Accent2 4" xfId="204"/>
    <cellStyle name="60% - Accent3 2" xfId="205"/>
    <cellStyle name="60% - Accent3 2 2" xfId="206"/>
    <cellStyle name="60% - Accent3 2_May 2011 NEW Viking and Jaguar EMEA Price and Positioning Final v4" xfId="207"/>
    <cellStyle name="60% - Accent3 3" xfId="208"/>
    <cellStyle name="60% - Accent3 3 2" xfId="209"/>
    <cellStyle name="60% - Accent3 3_May 2011 NEW Viking and Jaguar EMEA Price and Positioning Final v4" xfId="210"/>
    <cellStyle name="60% - Accent3 4" xfId="211"/>
    <cellStyle name="60% - Accent4 2" xfId="212"/>
    <cellStyle name="60% - Accent4 2 2" xfId="213"/>
    <cellStyle name="60% - Accent4 2_May 2011 NEW Viking and Jaguar EMEA Price and Positioning Final v4" xfId="214"/>
    <cellStyle name="60% - Accent4 3" xfId="215"/>
    <cellStyle name="60% - Accent4 3 2" xfId="216"/>
    <cellStyle name="60% - Accent4 3_May 2011 NEW Viking and Jaguar EMEA Price and Positioning Final v4" xfId="217"/>
    <cellStyle name="60% - Accent4 4" xfId="218"/>
    <cellStyle name="60% - Accent5 2" xfId="219"/>
    <cellStyle name="60% - Accent5 2 2" xfId="220"/>
    <cellStyle name="60% - Accent5 2_May 2011 NEW Viking and Jaguar EMEA Price and Positioning Final v4" xfId="221"/>
    <cellStyle name="60% - Accent5 3" xfId="222"/>
    <cellStyle name="60% - Accent5 3 2" xfId="223"/>
    <cellStyle name="60% - Accent5 3_May 2011 NEW Viking and Jaguar EMEA Price and Positioning Final v4" xfId="224"/>
    <cellStyle name="60% - Accent5 4" xfId="225"/>
    <cellStyle name="60% - Accent6 2" xfId="226"/>
    <cellStyle name="60% - Accent6 2 2" xfId="227"/>
    <cellStyle name="60% - Accent6 2_May 2011 NEW Viking and Jaguar EMEA Price and Positioning Final v4" xfId="228"/>
    <cellStyle name="60% - Accent6 3" xfId="229"/>
    <cellStyle name="60% - Accent6 3 2" xfId="230"/>
    <cellStyle name="60% - Accent6 3_May 2011 NEW Viking and Jaguar EMEA Price and Positioning Final v4" xfId="231"/>
    <cellStyle name="60% - Accent6 4" xfId="232"/>
    <cellStyle name="7" xfId="233"/>
    <cellStyle name="7 2" xfId="234"/>
    <cellStyle name="7_HP Supplies" xfId="235"/>
    <cellStyle name="7_HP Supplies 2" xfId="236"/>
    <cellStyle name="7_HP Supplies 2_May 2011 NEW Viking and Jaguar EMEA Price and Positioning Final v4" xfId="237"/>
    <cellStyle name="7_HP Supplies_HP HW Commercial and Consumer" xfId="238"/>
    <cellStyle name="7_HP Supplies_HP HW Commercial and Consumer_Lexmark Vs HP EMEA List Pricing 03 2011" xfId="239"/>
    <cellStyle name="7_HP Supplies_HP HW Commercial and Consumer_May 2011 NEW Viking and Jaguar EMEA Price and Positioning Final v4" xfId="240"/>
    <cellStyle name="7_HP Supplies_HP Supplies1" xfId="241"/>
    <cellStyle name="7_HP Supplies_HP Supplies1_Lexmark Vs HP EMEA List Pricing 03 2011" xfId="242"/>
    <cellStyle name="7_HP Supplies_HP Supplies1_May 2011 NEW Viking and Jaguar EMEA Price and Positioning Final v4" xfId="243"/>
    <cellStyle name="7_HP Supplies_Lexmark Hardware" xfId="244"/>
    <cellStyle name="7_HP Supplies_Lexmark Hardware_Lexmark Vs HP EMEA List Pricing 03 2011" xfId="245"/>
    <cellStyle name="7_HP Supplies_Lexmark Hardware_May 2011 NEW Viking and Jaguar EMEA Price and Positioning Final v4" xfId="246"/>
    <cellStyle name="7_HP Supplies_Lexmark Vs HP EMEA List Pricing 03 2011" xfId="247"/>
    <cellStyle name="7_HP Supplies_Raw Accesories Commercial-Consu" xfId="248"/>
    <cellStyle name="7_HP Supplies_Raw HP Commercial and Consumer" xfId="249"/>
    <cellStyle name="7_HP Supplies_Raw HP Commercial and Consumer_1" xfId="250"/>
    <cellStyle name="7_HP Supplies_Raw HP Commercial and Consumer_Raw Accesories Commercial-Consu" xfId="251"/>
    <cellStyle name="7_HP Supplies_Raw HP Commercial and Consumer_Raw HP Commercial and Consumer" xfId="252"/>
    <cellStyle name="7_HP Supplies_Raw HP Commercial and Consumer_Sheet1" xfId="253"/>
    <cellStyle name="7_HP Supplies_Sheet1" xfId="254"/>
    <cellStyle name="7_HP Supplies_Sheet1_Lexmark Vs HP EMEA List Pricing 03 2011" xfId="255"/>
    <cellStyle name="7_HP Supplies_Sheet1_May 2011 NEW Viking and Jaguar EMEA Price and Positioning Final v4" xfId="256"/>
    <cellStyle name="7_HP Supplies_Sheet2" xfId="257"/>
    <cellStyle name="7_HP Supplies_Sheet2_Lexmark Vs HP EMEA List Pricing 03 2011" xfId="258"/>
    <cellStyle name="7_HP Supplies_Sheet2_May 2011 NEW Viking and Jaguar EMEA Price and Positioning Final v4" xfId="259"/>
    <cellStyle name="7_HP Supplies_Sheet3" xfId="260"/>
    <cellStyle name="7_HP Supplies_Sheet3_Lexmark Vs HP EMEA List Pricing 03 2011" xfId="261"/>
    <cellStyle name="7_HP Supplies_Sheet3_May 2011 NEW Viking and Jaguar EMEA Price and Positioning Final v4" xfId="262"/>
    <cellStyle name="7_HP Supplies_Sheet4" xfId="263"/>
    <cellStyle name="7_HP Supplies_Sheet4_Lexmark Vs HP EMEA List Pricing 03 2011" xfId="264"/>
    <cellStyle name="7_HP Supplies_Sheet4_May 2011 NEW Viking and Jaguar EMEA Price and Positioning Final v4" xfId="265"/>
    <cellStyle name="7_HP Supplies_Supplies" xfId="266"/>
    <cellStyle name="7_MRSP Product Descriptions" xfId="267"/>
    <cellStyle name="Accent1 - 20%" xfId="268"/>
    <cellStyle name="Accent1 - 40%" xfId="269"/>
    <cellStyle name="Accent1 - 60%" xfId="270"/>
    <cellStyle name="Accent1 2" xfId="271"/>
    <cellStyle name="Accent1 2 2" xfId="272"/>
    <cellStyle name="Accent1 2_May 2011 NEW Viking and Jaguar EMEA Price and Positioning Final v4" xfId="273"/>
    <cellStyle name="Accent1 3" xfId="274"/>
    <cellStyle name="Accent1 3 2" xfId="275"/>
    <cellStyle name="Accent1 3_May 2011 NEW Viking and Jaguar EMEA Price and Positioning Final v4" xfId="276"/>
    <cellStyle name="Accent1 4" xfId="277"/>
    <cellStyle name="Accent2 - 20%" xfId="278"/>
    <cellStyle name="Accent2 - 40%" xfId="279"/>
    <cellStyle name="Accent2 - 60%" xfId="280"/>
    <cellStyle name="Accent2 2" xfId="281"/>
    <cellStyle name="Accent2 2 2" xfId="282"/>
    <cellStyle name="Accent2 2_May 2011 NEW Viking and Jaguar EMEA Price and Positioning Final v4" xfId="283"/>
    <cellStyle name="Accent2 3" xfId="284"/>
    <cellStyle name="Accent2 3 2" xfId="285"/>
    <cellStyle name="Accent2 3_May 2011 NEW Viking and Jaguar EMEA Price and Positioning Final v4" xfId="286"/>
    <cellStyle name="Accent2 4" xfId="287"/>
    <cellStyle name="Accent3 - 20%" xfId="288"/>
    <cellStyle name="Accent3 - 40%" xfId="289"/>
    <cellStyle name="Accent3 - 60%" xfId="290"/>
    <cellStyle name="Accent3 2" xfId="291"/>
    <cellStyle name="Accent3 2 2" xfId="292"/>
    <cellStyle name="Accent3 2_May 2011 NEW Viking and Jaguar EMEA Price and Positioning Final v4" xfId="293"/>
    <cellStyle name="Accent3 3" xfId="294"/>
    <cellStyle name="Accent3 3 2" xfId="295"/>
    <cellStyle name="Accent3 3_May 2011 NEW Viking and Jaguar EMEA Price and Positioning Final v4" xfId="296"/>
    <cellStyle name="Accent3 4" xfId="297"/>
    <cellStyle name="Accent4 - 20%" xfId="298"/>
    <cellStyle name="Accent4 - 40%" xfId="299"/>
    <cellStyle name="Accent4 - 60%" xfId="300"/>
    <cellStyle name="Accent4 2" xfId="301"/>
    <cellStyle name="Accent4 2 2" xfId="302"/>
    <cellStyle name="Accent4 2_May 2011 NEW Viking and Jaguar EMEA Price and Positioning Final v4" xfId="303"/>
    <cellStyle name="Accent4 3" xfId="304"/>
    <cellStyle name="Accent4 3 2" xfId="305"/>
    <cellStyle name="Accent4 3_May 2011 NEW Viking and Jaguar EMEA Price and Positioning Final v4" xfId="306"/>
    <cellStyle name="Accent4 4" xfId="307"/>
    <cellStyle name="Accent5 - 20%" xfId="308"/>
    <cellStyle name="Accent5 - 40%" xfId="309"/>
    <cellStyle name="Accent5 - 60%" xfId="310"/>
    <cellStyle name="Accent5 2" xfId="311"/>
    <cellStyle name="Accent5 2 2" xfId="312"/>
    <cellStyle name="Accent5 2_May 2011 NEW Viking and Jaguar EMEA Price and Positioning Final v4" xfId="313"/>
    <cellStyle name="Accent5 3" xfId="314"/>
    <cellStyle name="Accent5 3 2" xfId="315"/>
    <cellStyle name="Accent5 3_May 2011 NEW Viking and Jaguar EMEA Price and Positioning Final v4" xfId="316"/>
    <cellStyle name="Accent5 4" xfId="317"/>
    <cellStyle name="Accent6 - 20%" xfId="318"/>
    <cellStyle name="Accent6 - 40%" xfId="319"/>
    <cellStyle name="Accent6 - 60%" xfId="320"/>
    <cellStyle name="Accent6 2" xfId="321"/>
    <cellStyle name="Accent6 2 2" xfId="322"/>
    <cellStyle name="Accent6 2_May 2011 NEW Viking and Jaguar EMEA Price and Positioning Final v4" xfId="323"/>
    <cellStyle name="Accent6 3" xfId="324"/>
    <cellStyle name="Accent6 3 2" xfId="325"/>
    <cellStyle name="Accent6 3_May 2011 NEW Viking and Jaguar EMEA Price and Positioning Final v4" xfId="326"/>
    <cellStyle name="Accent6 4" xfId="327"/>
    <cellStyle name="Arial 8 Souligné" xfId="328"/>
    <cellStyle name="AutoFormat-Optionen" xfId="50"/>
    <cellStyle name="Bad 2" xfId="329"/>
    <cellStyle name="Bad 2 2" xfId="330"/>
    <cellStyle name="Bad 2_May 2011 NEW Viking and Jaguar EMEA Price and Positioning Final v4" xfId="331"/>
    <cellStyle name="Bad 3" xfId="332"/>
    <cellStyle name="Bad 3 2" xfId="333"/>
    <cellStyle name="Bad 3_May 2011 NEW Viking and Jaguar EMEA Price and Positioning Final v4" xfId="334"/>
    <cellStyle name="Bad 4" xfId="335"/>
    <cellStyle name="Calculation 2" xfId="336"/>
    <cellStyle name="Calculation 2 2" xfId="337"/>
    <cellStyle name="Calculation 2_May 2011 NEW Viking and Jaguar EMEA Price and Positioning Final v4" xfId="338"/>
    <cellStyle name="Calculation 3" xfId="339"/>
    <cellStyle name="Calculation 3 2" xfId="340"/>
    <cellStyle name="Calculation 3_May 2011 NEW Viking and Jaguar EMEA Price and Positioning Final v4" xfId="341"/>
    <cellStyle name="Calculation 4" xfId="342"/>
    <cellStyle name="cellCF" xfId="343"/>
    <cellStyle name="cellNumberCF" xfId="344"/>
    <cellStyle name="cellNumberCFAkcija" xfId="345"/>
    <cellStyle name="cellTextCF" xfId="346"/>
    <cellStyle name="cellTextCFAkcija" xfId="347"/>
    <cellStyle name="cellTextCFBlueBold" xfId="348"/>
    <cellStyle name="cellTextCFBlueBoldAkcija" xfId="349"/>
    <cellStyle name="cellTextCFCijenaIsta" xfId="350"/>
    <cellStyle name="cellTextCFCijenaPada" xfId="351"/>
    <cellStyle name="cellTextCFCijenaRaste" xfId="352"/>
    <cellStyle name="cellTextCFNaziv" xfId="353"/>
    <cellStyle name="cellTextCFNazivAkcija" xfId="354"/>
    <cellStyle name="cellTextCFRedBold" xfId="355"/>
    <cellStyle name="cellTextCFRedBoldAkcija" xfId="356"/>
    <cellStyle name="Check Cell 2" xfId="357"/>
    <cellStyle name="Check Cell 2 2" xfId="358"/>
    <cellStyle name="Check Cell 2_May 2011 NEW Viking and Jaguar EMEA Price and Positioning Final v4" xfId="359"/>
    <cellStyle name="Check Cell 3" xfId="360"/>
    <cellStyle name="Check Cell 3 2" xfId="361"/>
    <cellStyle name="Check Cell 3_May 2011 NEW Viking and Jaguar EMEA Price and Positioning Final v4" xfId="362"/>
    <cellStyle name="Check Cell 4" xfId="363"/>
    <cellStyle name="Comma 2" xfId="14"/>
    <cellStyle name="Comma 2 10" xfId="364"/>
    <cellStyle name="Comma 2 11" xfId="365"/>
    <cellStyle name="Comma 2 12" xfId="366"/>
    <cellStyle name="Comma 2 13" xfId="367"/>
    <cellStyle name="Comma 2 14" xfId="368"/>
    <cellStyle name="Comma 2 15" xfId="369"/>
    <cellStyle name="Comma 2 16" xfId="370"/>
    <cellStyle name="Comma 2 17" xfId="371"/>
    <cellStyle name="Comma 2 18" xfId="372"/>
    <cellStyle name="Comma 2 19" xfId="373"/>
    <cellStyle name="Comma 2 2" xfId="374"/>
    <cellStyle name="Comma 2 2 10" xfId="375"/>
    <cellStyle name="Comma 2 2 11" xfId="376"/>
    <cellStyle name="Comma 2 2 12" xfId="377"/>
    <cellStyle name="Comma 2 2 13" xfId="378"/>
    <cellStyle name="Comma 2 2 14" xfId="379"/>
    <cellStyle name="Comma 2 2 15" xfId="380"/>
    <cellStyle name="Comma 2 2 16" xfId="381"/>
    <cellStyle name="Comma 2 2 17" xfId="382"/>
    <cellStyle name="Comma 2 2 18" xfId="383"/>
    <cellStyle name="Comma 2 2 19" xfId="384"/>
    <cellStyle name="Comma 2 2 2" xfId="385"/>
    <cellStyle name="Comma 2 2 2 10" xfId="1167"/>
    <cellStyle name="Comma 2 2 2 11" xfId="1168"/>
    <cellStyle name="Comma 2 2 2 12" xfId="1169"/>
    <cellStyle name="Comma 2 2 2 13" xfId="1170"/>
    <cellStyle name="Comma 2 2 2 14" xfId="1171"/>
    <cellStyle name="Comma 2 2 2 15" xfId="1172"/>
    <cellStyle name="Comma 2 2 2 2" xfId="386"/>
    <cellStyle name="Comma 2 2 2 3" xfId="387"/>
    <cellStyle name="Comma 2 2 2 4" xfId="388"/>
    <cellStyle name="Comma 2 2 2 5" xfId="389"/>
    <cellStyle name="Comma 2 2 2 6" xfId="390"/>
    <cellStyle name="Comma 2 2 2 7" xfId="391"/>
    <cellStyle name="Comma 2 2 2 8" xfId="1173"/>
    <cellStyle name="Comma 2 2 2 9" xfId="1174"/>
    <cellStyle name="Comma 2 2 20" xfId="392"/>
    <cellStyle name="Comma 2 2 21" xfId="393"/>
    <cellStyle name="Comma 2 2 22" xfId="394"/>
    <cellStyle name="Comma 2 2 23" xfId="395"/>
    <cellStyle name="Comma 2 2 24" xfId="396"/>
    <cellStyle name="Comma 2 2 25" xfId="397"/>
    <cellStyle name="Comma 2 2 26" xfId="398"/>
    <cellStyle name="Comma 2 2 27" xfId="399"/>
    <cellStyle name="Comma 2 2 28" xfId="400"/>
    <cellStyle name="Comma 2 2 29" xfId="401"/>
    <cellStyle name="Comma 2 2 3" xfId="402"/>
    <cellStyle name="Comma 2 2 30" xfId="403"/>
    <cellStyle name="Comma 2 2 31" xfId="404"/>
    <cellStyle name="Comma 2 2 32" xfId="405"/>
    <cellStyle name="Comma 2 2 33" xfId="406"/>
    <cellStyle name="Comma 2 2 34" xfId="407"/>
    <cellStyle name="Comma 2 2 35" xfId="408"/>
    <cellStyle name="Comma 2 2 36" xfId="409"/>
    <cellStyle name="Comma 2 2 37" xfId="410"/>
    <cellStyle name="Comma 2 2 38" xfId="411"/>
    <cellStyle name="Comma 2 2 39" xfId="412"/>
    <cellStyle name="Comma 2 2 4" xfId="413"/>
    <cellStyle name="Comma 2 2 40" xfId="414"/>
    <cellStyle name="Comma 2 2 41" xfId="415"/>
    <cellStyle name="Comma 2 2 42" xfId="416"/>
    <cellStyle name="Comma 2 2 43" xfId="417"/>
    <cellStyle name="Comma 2 2 44" xfId="418"/>
    <cellStyle name="Comma 2 2 45" xfId="419"/>
    <cellStyle name="Comma 2 2 46" xfId="420"/>
    <cellStyle name="Comma 2 2 47" xfId="421"/>
    <cellStyle name="Comma 2 2 48" xfId="422"/>
    <cellStyle name="Comma 2 2 49" xfId="423"/>
    <cellStyle name="Comma 2 2 5" xfId="424"/>
    <cellStyle name="Comma 2 2 50" xfId="425"/>
    <cellStyle name="Comma 2 2 51" xfId="426"/>
    <cellStyle name="Comma 2 2 52" xfId="427"/>
    <cellStyle name="Comma 2 2 53" xfId="1175"/>
    <cellStyle name="Comma 2 2 54" xfId="1176"/>
    <cellStyle name="Comma 2 2 55" xfId="1177"/>
    <cellStyle name="Comma 2 2 56" xfId="1178"/>
    <cellStyle name="Comma 2 2 57" xfId="1179"/>
    <cellStyle name="Comma 2 2 58" xfId="1180"/>
    <cellStyle name="Comma 2 2 59" xfId="1181"/>
    <cellStyle name="Comma 2 2 6" xfId="428"/>
    <cellStyle name="Comma 2 2 60" xfId="1182"/>
    <cellStyle name="Comma 2 2 7" xfId="429"/>
    <cellStyle name="Comma 2 2 8" xfId="430"/>
    <cellStyle name="Comma 2 2 9" xfId="431"/>
    <cellStyle name="Comma 2 20" xfId="432"/>
    <cellStyle name="Comma 2 21" xfId="433"/>
    <cellStyle name="Comma 2 22" xfId="434"/>
    <cellStyle name="Comma 2 23" xfId="435"/>
    <cellStyle name="Comma 2 24" xfId="436"/>
    <cellStyle name="Comma 2 25" xfId="437"/>
    <cellStyle name="Comma 2 26" xfId="438"/>
    <cellStyle name="Comma 2 27" xfId="439"/>
    <cellStyle name="Comma 2 28" xfId="440"/>
    <cellStyle name="Comma 2 29" xfId="441"/>
    <cellStyle name="Comma 2 3" xfId="442"/>
    <cellStyle name="Comma 2 30" xfId="443"/>
    <cellStyle name="Comma 2 31" xfId="444"/>
    <cellStyle name="Comma 2 32" xfId="445"/>
    <cellStyle name="Comma 2 33" xfId="446"/>
    <cellStyle name="Comma 2 34" xfId="447"/>
    <cellStyle name="Comma 2 35" xfId="448"/>
    <cellStyle name="Comma 2 36" xfId="449"/>
    <cellStyle name="Comma 2 37" xfId="450"/>
    <cellStyle name="Comma 2 38" xfId="451"/>
    <cellStyle name="Comma 2 39" xfId="452"/>
    <cellStyle name="Comma 2 4" xfId="453"/>
    <cellStyle name="Comma 2 40" xfId="454"/>
    <cellStyle name="Comma 2 41" xfId="455"/>
    <cellStyle name="Comma 2 42" xfId="456"/>
    <cellStyle name="Comma 2 43" xfId="457"/>
    <cellStyle name="Comma 2 44" xfId="458"/>
    <cellStyle name="Comma 2 45" xfId="459"/>
    <cellStyle name="Comma 2 46" xfId="460"/>
    <cellStyle name="Comma 2 47" xfId="461"/>
    <cellStyle name="Comma 2 48" xfId="462"/>
    <cellStyle name="Comma 2 49" xfId="463"/>
    <cellStyle name="Comma 2 5" xfId="464"/>
    <cellStyle name="Comma 2 50" xfId="465"/>
    <cellStyle name="Comma 2 51" xfId="466"/>
    <cellStyle name="Comma 2 52" xfId="467"/>
    <cellStyle name="Comma 2 53" xfId="468"/>
    <cellStyle name="Comma 2 54" xfId="1162"/>
    <cellStyle name="Comma 2 54 2" xfId="1183"/>
    <cellStyle name="Comma 2 55" xfId="1184"/>
    <cellStyle name="Comma 2 56" xfId="1185"/>
    <cellStyle name="Comma 2 57" xfId="1186"/>
    <cellStyle name="Comma 2 58" xfId="1187"/>
    <cellStyle name="Comma 2 59" xfId="1188"/>
    <cellStyle name="Comma 2 6" xfId="469"/>
    <cellStyle name="Comma 2 60" xfId="1189"/>
    <cellStyle name="Comma 2 61" xfId="1190"/>
    <cellStyle name="Comma 2 7" xfId="470"/>
    <cellStyle name="Comma 2 8" xfId="471"/>
    <cellStyle name="Comma 2 9" xfId="472"/>
    <cellStyle name="Comma 3" xfId="51"/>
    <cellStyle name="Comma 3 10" xfId="474"/>
    <cellStyle name="Comma 3 11" xfId="475"/>
    <cellStyle name="Comma 3 12" xfId="476"/>
    <cellStyle name="Comma 3 13" xfId="477"/>
    <cellStyle name="Comma 3 14" xfId="478"/>
    <cellStyle name="Comma 3 15" xfId="479"/>
    <cellStyle name="Comma 3 16" xfId="480"/>
    <cellStyle name="Comma 3 17" xfId="481"/>
    <cellStyle name="Comma 3 18" xfId="482"/>
    <cellStyle name="Comma 3 19" xfId="483"/>
    <cellStyle name="Comma 3 2" xfId="484"/>
    <cellStyle name="Comma 3 20" xfId="485"/>
    <cellStyle name="Comma 3 21" xfId="486"/>
    <cellStyle name="Comma 3 22" xfId="487"/>
    <cellStyle name="Comma 3 23" xfId="488"/>
    <cellStyle name="Comma 3 24" xfId="489"/>
    <cellStyle name="Comma 3 25" xfId="490"/>
    <cellStyle name="Comma 3 26" xfId="491"/>
    <cellStyle name="Comma 3 27" xfId="492"/>
    <cellStyle name="Comma 3 28" xfId="493"/>
    <cellStyle name="Comma 3 29" xfId="494"/>
    <cellStyle name="Comma 3 3" xfId="495"/>
    <cellStyle name="Comma 3 30" xfId="496"/>
    <cellStyle name="Comma 3 31" xfId="497"/>
    <cellStyle name="Comma 3 32" xfId="498"/>
    <cellStyle name="Comma 3 33" xfId="499"/>
    <cellStyle name="Comma 3 34" xfId="500"/>
    <cellStyle name="Comma 3 35" xfId="501"/>
    <cellStyle name="Comma 3 36" xfId="502"/>
    <cellStyle name="Comma 3 37" xfId="503"/>
    <cellStyle name="Comma 3 38" xfId="504"/>
    <cellStyle name="Comma 3 39" xfId="505"/>
    <cellStyle name="Comma 3 4" xfId="506"/>
    <cellStyle name="Comma 3 40" xfId="507"/>
    <cellStyle name="Comma 3 41" xfId="508"/>
    <cellStyle name="Comma 3 42" xfId="509"/>
    <cellStyle name="Comma 3 43" xfId="510"/>
    <cellStyle name="Comma 3 44" xfId="511"/>
    <cellStyle name="Comma 3 45" xfId="512"/>
    <cellStyle name="Comma 3 46" xfId="513"/>
    <cellStyle name="Comma 3 47" xfId="514"/>
    <cellStyle name="Comma 3 48" xfId="473"/>
    <cellStyle name="Comma 3 5" xfId="515"/>
    <cellStyle name="Comma 3 6" xfId="516"/>
    <cellStyle name="Comma 3 7" xfId="517"/>
    <cellStyle name="Comma 3 8" xfId="518"/>
    <cellStyle name="Comma 3 9" xfId="519"/>
    <cellStyle name="Comma 4" xfId="520"/>
    <cellStyle name="Comma 4 10" xfId="521"/>
    <cellStyle name="Comma 4 11" xfId="522"/>
    <cellStyle name="Comma 4 12" xfId="523"/>
    <cellStyle name="Comma 4 13" xfId="524"/>
    <cellStyle name="Comma 4 14" xfId="525"/>
    <cellStyle name="Comma 4 15" xfId="526"/>
    <cellStyle name="Comma 4 16" xfId="527"/>
    <cellStyle name="Comma 4 17" xfId="528"/>
    <cellStyle name="Comma 4 18" xfId="529"/>
    <cellStyle name="Comma 4 19" xfId="530"/>
    <cellStyle name="Comma 4 2" xfId="531"/>
    <cellStyle name="Comma 4 20" xfId="532"/>
    <cellStyle name="Comma 4 21" xfId="533"/>
    <cellStyle name="Comma 4 22" xfId="534"/>
    <cellStyle name="Comma 4 23" xfId="535"/>
    <cellStyle name="Comma 4 24" xfId="536"/>
    <cellStyle name="Comma 4 25" xfId="537"/>
    <cellStyle name="Comma 4 26" xfId="538"/>
    <cellStyle name="Comma 4 27" xfId="539"/>
    <cellStyle name="Comma 4 28" xfId="540"/>
    <cellStyle name="Comma 4 29" xfId="541"/>
    <cellStyle name="Comma 4 3" xfId="542"/>
    <cellStyle name="Comma 4 30" xfId="543"/>
    <cellStyle name="Comma 4 31" xfId="544"/>
    <cellStyle name="Comma 4 32" xfId="545"/>
    <cellStyle name="Comma 4 33" xfId="546"/>
    <cellStyle name="Comma 4 34" xfId="547"/>
    <cellStyle name="Comma 4 35" xfId="548"/>
    <cellStyle name="Comma 4 36" xfId="549"/>
    <cellStyle name="Comma 4 37" xfId="550"/>
    <cellStyle name="Comma 4 38" xfId="551"/>
    <cellStyle name="Comma 4 39" xfId="552"/>
    <cellStyle name="Comma 4 4" xfId="553"/>
    <cellStyle name="Comma 4 40" xfId="554"/>
    <cellStyle name="Comma 4 41" xfId="555"/>
    <cellStyle name="Comma 4 42" xfId="556"/>
    <cellStyle name="Comma 4 43" xfId="557"/>
    <cellStyle name="Comma 4 44" xfId="558"/>
    <cellStyle name="Comma 4 45" xfId="559"/>
    <cellStyle name="Comma 4 46" xfId="560"/>
    <cellStyle name="Comma 4 47" xfId="561"/>
    <cellStyle name="Comma 4 5" xfId="562"/>
    <cellStyle name="Comma 4 6" xfId="563"/>
    <cellStyle name="Comma 4 7" xfId="564"/>
    <cellStyle name="Comma 4 8" xfId="565"/>
    <cellStyle name="Comma 4 9" xfId="566"/>
    <cellStyle name="Comma 5" xfId="23"/>
    <cellStyle name="Comma 5 10" xfId="567"/>
    <cellStyle name="Comma 5 11" xfId="568"/>
    <cellStyle name="Comma 5 12" xfId="569"/>
    <cellStyle name="Comma 5 13" xfId="570"/>
    <cellStyle name="Comma 5 14" xfId="571"/>
    <cellStyle name="Comma 5 15" xfId="572"/>
    <cellStyle name="Comma 5 16" xfId="573"/>
    <cellStyle name="Comma 5 17" xfId="574"/>
    <cellStyle name="Comma 5 18" xfId="575"/>
    <cellStyle name="Comma 5 19" xfId="576"/>
    <cellStyle name="Comma 5 2" xfId="577"/>
    <cellStyle name="Comma 5 20" xfId="578"/>
    <cellStyle name="Comma 5 21" xfId="579"/>
    <cellStyle name="Comma 5 22" xfId="580"/>
    <cellStyle name="Comma 5 23" xfId="581"/>
    <cellStyle name="Comma 5 24" xfId="582"/>
    <cellStyle name="Comma 5 25" xfId="583"/>
    <cellStyle name="Comma 5 26" xfId="584"/>
    <cellStyle name="Comma 5 27" xfId="585"/>
    <cellStyle name="Comma 5 28" xfId="586"/>
    <cellStyle name="Comma 5 29" xfId="587"/>
    <cellStyle name="Comma 5 3" xfId="588"/>
    <cellStyle name="Comma 5 30" xfId="589"/>
    <cellStyle name="Comma 5 31" xfId="590"/>
    <cellStyle name="Comma 5 32" xfId="591"/>
    <cellStyle name="Comma 5 33" xfId="592"/>
    <cellStyle name="Comma 5 34" xfId="593"/>
    <cellStyle name="Comma 5 35" xfId="594"/>
    <cellStyle name="Comma 5 36" xfId="595"/>
    <cellStyle name="Comma 5 37" xfId="596"/>
    <cellStyle name="Comma 5 38" xfId="597"/>
    <cellStyle name="Comma 5 39" xfId="598"/>
    <cellStyle name="Comma 5 4" xfId="599"/>
    <cellStyle name="Comma 5 40" xfId="600"/>
    <cellStyle name="Comma 5 41" xfId="601"/>
    <cellStyle name="Comma 5 42" xfId="602"/>
    <cellStyle name="Comma 5 43" xfId="603"/>
    <cellStyle name="Comma 5 44" xfId="604"/>
    <cellStyle name="Comma 5 45" xfId="605"/>
    <cellStyle name="Comma 5 46" xfId="606"/>
    <cellStyle name="Comma 5 47" xfId="607"/>
    <cellStyle name="Comma 5 5" xfId="608"/>
    <cellStyle name="Comma 5 6" xfId="609"/>
    <cellStyle name="Comma 5 7" xfId="610"/>
    <cellStyle name="Comma 5 8" xfId="611"/>
    <cellStyle name="Comma 5 9" xfId="612"/>
    <cellStyle name="Comma 6" xfId="613"/>
    <cellStyle name="Comma 7" xfId="25"/>
    <cellStyle name="Comma0" xfId="614"/>
    <cellStyle name="Context" xfId="615"/>
    <cellStyle name="Currency 2" xfId="616"/>
    <cellStyle name="Currency 2 2" xfId="617"/>
    <cellStyle name="Currency 2 3" xfId="618"/>
    <cellStyle name="Currency 3" xfId="619"/>
    <cellStyle name="Currency 4" xfId="620"/>
    <cellStyle name="Currency0" xfId="621"/>
    <cellStyle name="Dezimal [0]_laroux" xfId="622"/>
    <cellStyle name="Dezimal_laroux" xfId="623"/>
    <cellStyle name="Emphasis 1" xfId="624"/>
    <cellStyle name="Emphasis 2" xfId="625"/>
    <cellStyle name="Emphasis 3" xfId="626"/>
    <cellStyle name="Euro" xfId="627"/>
    <cellStyle name="Explanatory Text 2" xfId="628"/>
    <cellStyle name="Explanatory Text 2 2" xfId="629"/>
    <cellStyle name="Explanatory Text 2_May 2011 NEW Viking and Jaguar EMEA Price and Positioning Final v4" xfId="630"/>
    <cellStyle name="Explanatory Text 3" xfId="631"/>
    <cellStyle name="Explanatory Text 3 2" xfId="632"/>
    <cellStyle name="Explanatory Text 3_May 2011 NEW Viking and Jaguar EMEA Price and Positioning Final v4" xfId="633"/>
    <cellStyle name="Explanatory Text 4" xfId="634"/>
    <cellStyle name="Good 2" xfId="635"/>
    <cellStyle name="Good 2 2" xfId="636"/>
    <cellStyle name="Good 2_May 2011 NEW Viking and Jaguar EMEA Price and Positioning Final v4" xfId="637"/>
    <cellStyle name="Good 3" xfId="638"/>
    <cellStyle name="Good 3 2" xfId="639"/>
    <cellStyle name="Good 3_May 2011 NEW Viking and Jaguar EMEA Price and Positioning Final v4" xfId="640"/>
    <cellStyle name="Good 4" xfId="641"/>
    <cellStyle name="Heading 1 2" xfId="642"/>
    <cellStyle name="Heading 1 2 2" xfId="643"/>
    <cellStyle name="Heading 1 2_May 2011 NEW Viking and Jaguar EMEA Price and Positioning Final v4" xfId="644"/>
    <cellStyle name="Heading 1 3" xfId="645"/>
    <cellStyle name="Heading 1 3 2" xfId="646"/>
    <cellStyle name="Heading 1 3_May 2011 NEW Viking and Jaguar EMEA Price and Positioning Final v4" xfId="647"/>
    <cellStyle name="Heading 1 4" xfId="648"/>
    <cellStyle name="Heading 2 2" xfId="649"/>
    <cellStyle name="Heading 2 2 2" xfId="650"/>
    <cellStyle name="Heading 2 2_May 2011 NEW Viking and Jaguar EMEA Price and Positioning Final v4" xfId="651"/>
    <cellStyle name="Heading 2 3" xfId="652"/>
    <cellStyle name="Heading 2 3 2" xfId="653"/>
    <cellStyle name="Heading 2 3_May 2011 NEW Viking and Jaguar EMEA Price and Positioning Final v4" xfId="654"/>
    <cellStyle name="Heading 2 4" xfId="655"/>
    <cellStyle name="Heading 3 2" xfId="656"/>
    <cellStyle name="Heading 3 2 2" xfId="657"/>
    <cellStyle name="Heading 3 2_May 2011 NEW Viking and Jaguar EMEA Price and Positioning Final v4" xfId="658"/>
    <cellStyle name="Heading 3 3" xfId="659"/>
    <cellStyle name="Heading 3 3 2" xfId="660"/>
    <cellStyle name="Heading 3 3_May 2011 NEW Viking and Jaguar EMEA Price and Positioning Final v4" xfId="661"/>
    <cellStyle name="Heading 3 4" xfId="662"/>
    <cellStyle name="Heading 4 2" xfId="663"/>
    <cellStyle name="Heading 4 2 2" xfId="664"/>
    <cellStyle name="Heading 4 2_May 2011 NEW Viking and Jaguar EMEA Price and Positioning Final v4" xfId="665"/>
    <cellStyle name="Heading 4 3" xfId="666"/>
    <cellStyle name="Heading 4 3 2" xfId="667"/>
    <cellStyle name="Heading 4 3_May 2011 NEW Viking and Jaguar EMEA Price and Positioning Final v4" xfId="668"/>
    <cellStyle name="Heading 4 4" xfId="669"/>
    <cellStyle name="Horizontal" xfId="670"/>
    <cellStyle name="Hyperlink 2" xfId="52"/>
    <cellStyle name="Hyperlink 3" xfId="1160"/>
    <cellStyle name="Input 2" xfId="671"/>
    <cellStyle name="Input 2 2" xfId="672"/>
    <cellStyle name="Input 2_May 2011 NEW Viking and Jaguar EMEA Price and Positioning Final v4" xfId="673"/>
    <cellStyle name="Input 3" xfId="674"/>
    <cellStyle name="Input 3 2" xfId="675"/>
    <cellStyle name="Input 3_May 2011 NEW Viking and Jaguar EMEA Price and Positioning Final v4" xfId="676"/>
    <cellStyle name="Input 4" xfId="677"/>
    <cellStyle name="Linked Cell 2" xfId="678"/>
    <cellStyle name="Linked Cell 2 2" xfId="679"/>
    <cellStyle name="Linked Cell 2_May 2011 NEW Viking and Jaguar EMEA Price and Positioning Final v4" xfId="680"/>
    <cellStyle name="Linked Cell 3" xfId="681"/>
    <cellStyle name="Linked Cell 3 2" xfId="682"/>
    <cellStyle name="Linked Cell 3_May 2011 NEW Viking and Jaguar EMEA Price and Positioning Final v4" xfId="683"/>
    <cellStyle name="Linked Cell 4" xfId="684"/>
    <cellStyle name="Matrix" xfId="685"/>
    <cellStyle name="Neutral 2" xfId="686"/>
    <cellStyle name="Neutral 2 2" xfId="687"/>
    <cellStyle name="Neutral 2_May 2011 NEW Viking and Jaguar EMEA Price and Positioning Final v4" xfId="688"/>
    <cellStyle name="Neutral 3" xfId="689"/>
    <cellStyle name="Neutral 3 2" xfId="690"/>
    <cellStyle name="Neutral 3_May 2011 NEW Viking and Jaguar EMEA Price and Positioning Final v4" xfId="691"/>
    <cellStyle name="Neutral 4" xfId="692"/>
    <cellStyle name="Norm੎੎" xfId="15"/>
    <cellStyle name="Norm੎੎ 10" xfId="693"/>
    <cellStyle name="Norm੎੎ 11" xfId="694"/>
    <cellStyle name="Norm੎੎ 12" xfId="695"/>
    <cellStyle name="Norm੎੎ 13" xfId="696"/>
    <cellStyle name="Norm੎੎ 14" xfId="697"/>
    <cellStyle name="Norm੎੎ 15" xfId="698"/>
    <cellStyle name="Norm੎੎ 16" xfId="699"/>
    <cellStyle name="Norm੎੎ 17" xfId="700"/>
    <cellStyle name="Norm੎੎ 18" xfId="701"/>
    <cellStyle name="Norm੎੎ 19" xfId="702"/>
    <cellStyle name="Norm੎੎ 2" xfId="703"/>
    <cellStyle name="Norm੎੎ 2 10" xfId="1191"/>
    <cellStyle name="Norm੎੎ 2 11" xfId="1192"/>
    <cellStyle name="Norm੎੎ 2 12" xfId="1193"/>
    <cellStyle name="Norm੎੎ 2 13" xfId="1194"/>
    <cellStyle name="Norm੎੎ 2 14" xfId="1195"/>
    <cellStyle name="Norm੎੎ 2 15" xfId="1196"/>
    <cellStyle name="Norm੎੎ 2 2" xfId="704"/>
    <cellStyle name="Norm੎੎ 2 3" xfId="705"/>
    <cellStyle name="Norm੎੎ 2 4" xfId="706"/>
    <cellStyle name="Norm੎੎ 2 5" xfId="707"/>
    <cellStyle name="Norm੎੎ 2 6" xfId="708"/>
    <cellStyle name="Norm੎੎ 2 7" xfId="709"/>
    <cellStyle name="Norm੎੎ 2 8" xfId="1197"/>
    <cellStyle name="Norm੎੎ 2 9" xfId="1198"/>
    <cellStyle name="Norm੎੎ 20" xfId="710"/>
    <cellStyle name="Norm੎੎ 21" xfId="711"/>
    <cellStyle name="Norm੎੎ 22" xfId="712"/>
    <cellStyle name="Norm੎੎ 23" xfId="713"/>
    <cellStyle name="Norm੎੎ 24" xfId="714"/>
    <cellStyle name="Norm੎੎ 25" xfId="715"/>
    <cellStyle name="Norm੎੎ 26" xfId="716"/>
    <cellStyle name="Norm੎੎ 27" xfId="717"/>
    <cellStyle name="Norm੎੎ 28" xfId="718"/>
    <cellStyle name="Norm੎੎ 29" xfId="719"/>
    <cellStyle name="Norm੎੎ 3" xfId="720"/>
    <cellStyle name="Norm੎੎ 30" xfId="721"/>
    <cellStyle name="Norm੎੎ 31" xfId="722"/>
    <cellStyle name="Norm੎੎ 32" xfId="723"/>
    <cellStyle name="Norm੎੎ 33" xfId="724"/>
    <cellStyle name="Norm੎੎ 34" xfId="725"/>
    <cellStyle name="Norm੎੎ 35" xfId="726"/>
    <cellStyle name="Norm੎੎ 36" xfId="727"/>
    <cellStyle name="Norm੎੎ 37" xfId="728"/>
    <cellStyle name="Norm੎੎ 38" xfId="729"/>
    <cellStyle name="Norm੎੎ 39" xfId="730"/>
    <cellStyle name="Norm੎੎ 4" xfId="731"/>
    <cellStyle name="Norm੎੎ 40" xfId="732"/>
    <cellStyle name="Norm੎੎ 41" xfId="733"/>
    <cellStyle name="Norm੎੎ 42" xfId="734"/>
    <cellStyle name="Norm੎੎ 43" xfId="735"/>
    <cellStyle name="Norm੎੎ 44" xfId="736"/>
    <cellStyle name="Norm੎੎ 45" xfId="737"/>
    <cellStyle name="Norm੎੎ 46" xfId="738"/>
    <cellStyle name="Norm੎੎ 47" xfId="739"/>
    <cellStyle name="Norm੎੎ 48" xfId="740"/>
    <cellStyle name="Norm੎੎ 49" xfId="741"/>
    <cellStyle name="Norm੎੎ 5" xfId="742"/>
    <cellStyle name="Norm੎੎ 50" xfId="743"/>
    <cellStyle name="Norm੎੎ 51" xfId="744"/>
    <cellStyle name="Norm੎੎ 52" xfId="745"/>
    <cellStyle name="Norm੎੎ 53" xfId="1199"/>
    <cellStyle name="Norm੎੎ 54" xfId="1200"/>
    <cellStyle name="Norm੎੎ 55" xfId="1201"/>
    <cellStyle name="Norm੎੎ 56" xfId="1202"/>
    <cellStyle name="Norm੎੎ 57" xfId="1203"/>
    <cellStyle name="Norm੎੎ 58" xfId="1204"/>
    <cellStyle name="Norm੎੎ 59" xfId="1205"/>
    <cellStyle name="Norm੎੎ 6" xfId="746"/>
    <cellStyle name="Norm੎੎ 60" xfId="1206"/>
    <cellStyle name="Norm੎੎ 7" xfId="747"/>
    <cellStyle name="Norm੎੎ 8" xfId="748"/>
    <cellStyle name="Norm੎੎ 9" xfId="749"/>
    <cellStyle name="Normal 1" xfId="750"/>
    <cellStyle name="Normal 10" xfId="751"/>
    <cellStyle name="Normal 11" xfId="752"/>
    <cellStyle name="Normal 12" xfId="753"/>
    <cellStyle name="Normal 13" xfId="754"/>
    <cellStyle name="Normal 14" xfId="24"/>
    <cellStyle name="Normal 15" xfId="54"/>
    <cellStyle name="Normal 16" xfId="1156"/>
    <cellStyle name="Normal 17" xfId="1157"/>
    <cellStyle name="Normal 18" xfId="26"/>
    <cellStyle name="Normal 19" xfId="1158"/>
    <cellStyle name="Normal 2" xfId="4"/>
    <cellStyle name="Normal 2 10" xfId="756"/>
    <cellStyle name="Normal 2 11" xfId="757"/>
    <cellStyle name="Normal 2 12" xfId="758"/>
    <cellStyle name="Normal 2 13" xfId="759"/>
    <cellStyle name="Normal 2 14" xfId="760"/>
    <cellStyle name="Normal 2 15" xfId="761"/>
    <cellStyle name="Normal 2 16" xfId="762"/>
    <cellStyle name="Normal 2 17" xfId="763"/>
    <cellStyle name="Normal 2 18" xfId="764"/>
    <cellStyle name="Normal 2 19" xfId="765"/>
    <cellStyle name="Normal 2 2" xfId="766"/>
    <cellStyle name="Normal 2 2 10" xfId="767"/>
    <cellStyle name="Normal 2 2 11" xfId="768"/>
    <cellStyle name="Normal 2 2 12" xfId="769"/>
    <cellStyle name="Normal 2 2 13" xfId="770"/>
    <cellStyle name="Normal 2 2 14" xfId="771"/>
    <cellStyle name="Normal 2 2 15" xfId="772"/>
    <cellStyle name="Normal 2 2 16" xfId="773"/>
    <cellStyle name="Normal 2 2 17" xfId="774"/>
    <cellStyle name="Normal 2 2 18" xfId="775"/>
    <cellStyle name="Normal 2 2 19" xfId="776"/>
    <cellStyle name="Normal 2 2 2" xfId="777"/>
    <cellStyle name="Normal 2 2 2 10" xfId="1207"/>
    <cellStyle name="Normal 2 2 2 11" xfId="1208"/>
    <cellStyle name="Normal 2 2 2 12" xfId="1209"/>
    <cellStyle name="Normal 2 2 2 13" xfId="1210"/>
    <cellStyle name="Normal 2 2 2 14" xfId="1211"/>
    <cellStyle name="Normal 2 2 2 15" xfId="1212"/>
    <cellStyle name="Normal 2 2 2 2" xfId="778"/>
    <cellStyle name="Normal 2 2 2 3" xfId="779"/>
    <cellStyle name="Normal 2 2 2 4" xfId="780"/>
    <cellStyle name="Normal 2 2 2 5" xfId="781"/>
    <cellStyle name="Normal 2 2 2 6" xfId="782"/>
    <cellStyle name="Normal 2 2 2 7" xfId="783"/>
    <cellStyle name="Normal 2 2 2 8" xfId="1213"/>
    <cellStyle name="Normal 2 2 2 9" xfId="1214"/>
    <cellStyle name="Normal 2 2 20" xfId="784"/>
    <cellStyle name="Normal 2 2 21" xfId="785"/>
    <cellStyle name="Normal 2 2 22" xfId="786"/>
    <cellStyle name="Normal 2 2 23" xfId="787"/>
    <cellStyle name="Normal 2 2 24" xfId="788"/>
    <cellStyle name="Normal 2 2 25" xfId="789"/>
    <cellStyle name="Normal 2 2 26" xfId="790"/>
    <cellStyle name="Normal 2 2 27" xfId="791"/>
    <cellStyle name="Normal 2 2 28" xfId="792"/>
    <cellStyle name="Normal 2 2 29" xfId="793"/>
    <cellStyle name="Normal 2 2 3" xfId="794"/>
    <cellStyle name="Normal 2 2 30" xfId="795"/>
    <cellStyle name="Normal 2 2 31" xfId="796"/>
    <cellStyle name="Normal 2 2 32" xfId="797"/>
    <cellStyle name="Normal 2 2 33" xfId="798"/>
    <cellStyle name="Normal 2 2 34" xfId="799"/>
    <cellStyle name="Normal 2 2 35" xfId="800"/>
    <cellStyle name="Normal 2 2 36" xfId="801"/>
    <cellStyle name="Normal 2 2 37" xfId="802"/>
    <cellStyle name="Normal 2 2 38" xfId="803"/>
    <cellStyle name="Normal 2 2 39" xfId="804"/>
    <cellStyle name="Normal 2 2 4" xfId="805"/>
    <cellStyle name="Normal 2 2 40" xfId="806"/>
    <cellStyle name="Normal 2 2 41" xfId="807"/>
    <cellStyle name="Normal 2 2 42" xfId="808"/>
    <cellStyle name="Normal 2 2 43" xfId="809"/>
    <cellStyle name="Normal 2 2 44" xfId="810"/>
    <cellStyle name="Normal 2 2 45" xfId="811"/>
    <cellStyle name="Normal 2 2 46" xfId="812"/>
    <cellStyle name="Normal 2 2 47" xfId="813"/>
    <cellStyle name="Normal 2 2 48" xfId="814"/>
    <cellStyle name="Normal 2 2 49" xfId="815"/>
    <cellStyle name="Normal 2 2 5" xfId="816"/>
    <cellStyle name="Normal 2 2 50" xfId="817"/>
    <cellStyle name="Normal 2 2 51" xfId="818"/>
    <cellStyle name="Normal 2 2 52" xfId="819"/>
    <cellStyle name="Normal 2 2 53" xfId="820"/>
    <cellStyle name="Normal 2 2 54" xfId="821"/>
    <cellStyle name="Normal 2 2 55" xfId="822"/>
    <cellStyle name="Normal 2 2 56" xfId="1215"/>
    <cellStyle name="Normal 2 2 57" xfId="1216"/>
    <cellStyle name="Normal 2 2 58" xfId="1217"/>
    <cellStyle name="Normal 2 2 59" xfId="1218"/>
    <cellStyle name="Normal 2 2 6" xfId="823"/>
    <cellStyle name="Normal 2 2 60" xfId="1219"/>
    <cellStyle name="Normal 2 2 61" xfId="1220"/>
    <cellStyle name="Normal 2 2 62" xfId="1221"/>
    <cellStyle name="Normal 2 2 63" xfId="1222"/>
    <cellStyle name="Normal 2 2 7" xfId="824"/>
    <cellStyle name="Normal 2 2 8" xfId="825"/>
    <cellStyle name="Normal 2 2 9" xfId="826"/>
    <cellStyle name="Normal 2 2_May 2011 NEW Viking and Jaguar EMEA Price and Positioning Final v4" xfId="827"/>
    <cellStyle name="Normal 2 20" xfId="828"/>
    <cellStyle name="Normal 2 21" xfId="829"/>
    <cellStyle name="Normal 2 22" xfId="830"/>
    <cellStyle name="Normal 2 23" xfId="831"/>
    <cellStyle name="Normal 2 24" xfId="832"/>
    <cellStyle name="Normal 2 25" xfId="833"/>
    <cellStyle name="Normal 2 26" xfId="834"/>
    <cellStyle name="Normal 2 27" xfId="835"/>
    <cellStyle name="Normal 2 28" xfId="836"/>
    <cellStyle name="Normal 2 29" xfId="837"/>
    <cellStyle name="Normal 2 3" xfId="838"/>
    <cellStyle name="Normal 2 30" xfId="839"/>
    <cellStyle name="Normal 2 31" xfId="840"/>
    <cellStyle name="Normal 2 32" xfId="841"/>
    <cellStyle name="Normal 2 33" xfId="842"/>
    <cellStyle name="Normal 2 34" xfId="843"/>
    <cellStyle name="Normal 2 35" xfId="844"/>
    <cellStyle name="Normal 2 36" xfId="845"/>
    <cellStyle name="Normal 2 37" xfId="846"/>
    <cellStyle name="Normal 2 38" xfId="847"/>
    <cellStyle name="Normal 2 39" xfId="848"/>
    <cellStyle name="Normal 2 4" xfId="849"/>
    <cellStyle name="Normal 2 40" xfId="850"/>
    <cellStyle name="Normal 2 41" xfId="851"/>
    <cellStyle name="Normal 2 42" xfId="852"/>
    <cellStyle name="Normal 2 43" xfId="853"/>
    <cellStyle name="Normal 2 44" xfId="854"/>
    <cellStyle name="Normal 2 45" xfId="855"/>
    <cellStyle name="Normal 2 46" xfId="856"/>
    <cellStyle name="Normal 2 47" xfId="857"/>
    <cellStyle name="Normal 2 48" xfId="858"/>
    <cellStyle name="Normal 2 49" xfId="859"/>
    <cellStyle name="Normal 2 5" xfId="860"/>
    <cellStyle name="Normal 2 50" xfId="861"/>
    <cellStyle name="Normal 2 51" xfId="862"/>
    <cellStyle name="Normal 2 52" xfId="863"/>
    <cellStyle name="Normal 2 53" xfId="864"/>
    <cellStyle name="Normal 2 54" xfId="865"/>
    <cellStyle name="Normal 2 55" xfId="866"/>
    <cellStyle name="Normal 2 56" xfId="867"/>
    <cellStyle name="Normal 2 57" xfId="868"/>
    <cellStyle name="Normal 2 58" xfId="869"/>
    <cellStyle name="Normal 2 59" xfId="870"/>
    <cellStyle name="Normal 2 6" xfId="871"/>
    <cellStyle name="Normal 2 60" xfId="755"/>
    <cellStyle name="Normal 2 60 2" xfId="1223"/>
    <cellStyle name="Normal 2 61" xfId="1155"/>
    <cellStyle name="Normal 2 61 2" xfId="1224"/>
    <cellStyle name="Normal 2 62" xfId="1153"/>
    <cellStyle name="Normal 2 62 2" xfId="1225"/>
    <cellStyle name="Normal 2 63" xfId="1159"/>
    <cellStyle name="Normal 2 63 2" xfId="1226"/>
    <cellStyle name="Normal 2 64" xfId="1154"/>
    <cellStyle name="Normal 2 64 2" xfId="1227"/>
    <cellStyle name="Normal 2 65" xfId="1161"/>
    <cellStyle name="Normal 2 65 2" xfId="1228"/>
    <cellStyle name="Normal 2 66" xfId="1166"/>
    <cellStyle name="Normal 2 66 2" xfId="1229"/>
    <cellStyle name="Normal 2 67" xfId="1163"/>
    <cellStyle name="Normal 2 67 2" xfId="1230"/>
    <cellStyle name="Normal 2 7" xfId="872"/>
    <cellStyle name="Normal 2 8" xfId="873"/>
    <cellStyle name="Normal 2 9" xfId="874"/>
    <cellStyle name="Normal 2_~6910200" xfId="1164"/>
    <cellStyle name="Normal 22" xfId="27"/>
    <cellStyle name="Normal 23" xfId="28"/>
    <cellStyle name="Normal 27" xfId="29"/>
    <cellStyle name="Normal 28" xfId="30"/>
    <cellStyle name="Normal 29" xfId="32"/>
    <cellStyle name="Normal 3" xfId="53"/>
    <cellStyle name="Normal 3 10" xfId="875"/>
    <cellStyle name="Normal 3 11" xfId="876"/>
    <cellStyle name="Normal 3 12" xfId="877"/>
    <cellStyle name="Normal 3 13" xfId="878"/>
    <cellStyle name="Normal 3 14" xfId="879"/>
    <cellStyle name="Normal 3 15" xfId="880"/>
    <cellStyle name="Normal 3 16" xfId="881"/>
    <cellStyle name="Normal 3 17" xfId="882"/>
    <cellStyle name="Normal 3 18" xfId="883"/>
    <cellStyle name="Normal 3 19" xfId="884"/>
    <cellStyle name="Normal 3 2" xfId="885"/>
    <cellStyle name="Normal 3 2 10" xfId="886"/>
    <cellStyle name="Normal 3 2 11" xfId="887"/>
    <cellStyle name="Normal 3 2 12" xfId="888"/>
    <cellStyle name="Normal 3 2 13" xfId="889"/>
    <cellStyle name="Normal 3 2 14" xfId="890"/>
    <cellStyle name="Normal 3 2 15" xfId="891"/>
    <cellStyle name="Normal 3 2 16" xfId="892"/>
    <cellStyle name="Normal 3 2 17" xfId="893"/>
    <cellStyle name="Normal 3 2 18" xfId="894"/>
    <cellStyle name="Normal 3 2 19" xfId="895"/>
    <cellStyle name="Normal 3 2 2" xfId="896"/>
    <cellStyle name="Normal 3 2 20" xfId="897"/>
    <cellStyle name="Normal 3 2 21" xfId="898"/>
    <cellStyle name="Normal 3 2 22" xfId="899"/>
    <cellStyle name="Normal 3 2 23" xfId="900"/>
    <cellStyle name="Normal 3 2 24" xfId="901"/>
    <cellStyle name="Normal 3 2 25" xfId="902"/>
    <cellStyle name="Normal 3 2 26" xfId="903"/>
    <cellStyle name="Normal 3 2 27" xfId="904"/>
    <cellStyle name="Normal 3 2 28" xfId="905"/>
    <cellStyle name="Normal 3 2 29" xfId="906"/>
    <cellStyle name="Normal 3 2 3" xfId="907"/>
    <cellStyle name="Normal 3 2 30" xfId="908"/>
    <cellStyle name="Normal 3 2 31" xfId="909"/>
    <cellStyle name="Normal 3 2 32" xfId="910"/>
    <cellStyle name="Normal 3 2 33" xfId="911"/>
    <cellStyle name="Normal 3 2 34" xfId="912"/>
    <cellStyle name="Normal 3 2 35" xfId="913"/>
    <cellStyle name="Normal 3 2 36" xfId="914"/>
    <cellStyle name="Normal 3 2 37" xfId="915"/>
    <cellStyle name="Normal 3 2 38" xfId="916"/>
    <cellStyle name="Normal 3 2 39" xfId="917"/>
    <cellStyle name="Normal 3 2 4" xfId="918"/>
    <cellStyle name="Normal 3 2 40" xfId="919"/>
    <cellStyle name="Normal 3 2 41" xfId="920"/>
    <cellStyle name="Normal 3 2 42" xfId="921"/>
    <cellStyle name="Normal 3 2 43" xfId="922"/>
    <cellStyle name="Normal 3 2 44" xfId="923"/>
    <cellStyle name="Normal 3 2 45" xfId="924"/>
    <cellStyle name="Normal 3 2 46" xfId="925"/>
    <cellStyle name="Normal 3 2 47" xfId="926"/>
    <cellStyle name="Normal 3 2 5" xfId="927"/>
    <cellStyle name="Normal 3 2 6" xfId="928"/>
    <cellStyle name="Normal 3 2 7" xfId="929"/>
    <cellStyle name="Normal 3 2 8" xfId="930"/>
    <cellStyle name="Normal 3 2 9" xfId="931"/>
    <cellStyle name="Normal 3 20" xfId="932"/>
    <cellStyle name="Normal 3 21" xfId="933"/>
    <cellStyle name="Normal 3 22" xfId="934"/>
    <cellStyle name="Normal 3 23" xfId="935"/>
    <cellStyle name="Normal 3 24" xfId="936"/>
    <cellStyle name="Normal 3 25" xfId="937"/>
    <cellStyle name="Normal 3 26" xfId="938"/>
    <cellStyle name="Normal 3 27" xfId="939"/>
    <cellStyle name="Normal 3 28" xfId="940"/>
    <cellStyle name="Normal 3 29" xfId="941"/>
    <cellStyle name="Normal 3 3" xfId="942"/>
    <cellStyle name="Normal 3 30" xfId="943"/>
    <cellStyle name="Normal 3 31" xfId="944"/>
    <cellStyle name="Normal 3 32" xfId="945"/>
    <cellStyle name="Normal 3 33" xfId="946"/>
    <cellStyle name="Normal 3 34" xfId="947"/>
    <cellStyle name="Normal 3 35" xfId="948"/>
    <cellStyle name="Normal 3 36" xfId="949"/>
    <cellStyle name="Normal 3 37" xfId="950"/>
    <cellStyle name="Normal 3 38" xfId="951"/>
    <cellStyle name="Normal 3 39" xfId="952"/>
    <cellStyle name="Normal 3 4" xfId="953"/>
    <cellStyle name="Normal 3 40" xfId="954"/>
    <cellStyle name="Normal 3 41" xfId="955"/>
    <cellStyle name="Normal 3 42" xfId="956"/>
    <cellStyle name="Normal 3 43" xfId="957"/>
    <cellStyle name="Normal 3 44" xfId="958"/>
    <cellStyle name="Normal 3 45" xfId="959"/>
    <cellStyle name="Normal 3 46" xfId="960"/>
    <cellStyle name="Normal 3 47" xfId="961"/>
    <cellStyle name="Normal 3 48" xfId="962"/>
    <cellStyle name="Normal 3 49" xfId="963"/>
    <cellStyle name="Normal 3 5" xfId="964"/>
    <cellStyle name="Normal 3 50" xfId="965"/>
    <cellStyle name="Normal 3 51" xfId="966"/>
    <cellStyle name="Normal 3 6" xfId="967"/>
    <cellStyle name="Normal 3 7" xfId="968"/>
    <cellStyle name="Normal 3 8" xfId="969"/>
    <cellStyle name="Normal 3 9" xfId="970"/>
    <cellStyle name="Normal 30" xfId="34"/>
    <cellStyle name="Normal 31" xfId="31"/>
    <cellStyle name="Normal 32" xfId="33"/>
    <cellStyle name="Normal 33" xfId="35"/>
    <cellStyle name="Normal 37" xfId="36"/>
    <cellStyle name="Normal 38" xfId="37"/>
    <cellStyle name="Normal 4" xfId="971"/>
    <cellStyle name="Normal 4 10" xfId="972"/>
    <cellStyle name="Normal 4 11" xfId="973"/>
    <cellStyle name="Normal 4 12" xfId="974"/>
    <cellStyle name="Normal 4 13" xfId="975"/>
    <cellStyle name="Normal 4 14" xfId="976"/>
    <cellStyle name="Normal 4 15" xfId="977"/>
    <cellStyle name="Normal 4 16" xfId="978"/>
    <cellStyle name="Normal 4 17" xfId="979"/>
    <cellStyle name="Normal 4 18" xfId="980"/>
    <cellStyle name="Normal 4 19" xfId="981"/>
    <cellStyle name="Normal 4 2" xfId="982"/>
    <cellStyle name="Normal 4 20" xfId="983"/>
    <cellStyle name="Normal 4 21" xfId="984"/>
    <cellStyle name="Normal 4 22" xfId="985"/>
    <cellStyle name="Normal 4 23" xfId="986"/>
    <cellStyle name="Normal 4 24" xfId="987"/>
    <cellStyle name="Normal 4 25" xfId="988"/>
    <cellStyle name="Normal 4 26" xfId="989"/>
    <cellStyle name="Normal 4 27" xfId="990"/>
    <cellStyle name="Normal 4 28" xfId="991"/>
    <cellStyle name="Normal 4 29" xfId="992"/>
    <cellStyle name="Normal 4 3" xfId="993"/>
    <cellStyle name="Normal 4 30" xfId="994"/>
    <cellStyle name="Normal 4 31" xfId="995"/>
    <cellStyle name="Normal 4 32" xfId="996"/>
    <cellStyle name="Normal 4 33" xfId="997"/>
    <cellStyle name="Normal 4 34" xfId="998"/>
    <cellStyle name="Normal 4 35" xfId="999"/>
    <cellStyle name="Normal 4 36" xfId="1000"/>
    <cellStyle name="Normal 4 37" xfId="1001"/>
    <cellStyle name="Normal 4 38" xfId="1002"/>
    <cellStyle name="Normal 4 39" xfId="1003"/>
    <cellStyle name="Normal 4 4" xfId="1004"/>
    <cellStyle name="Normal 4 40" xfId="1005"/>
    <cellStyle name="Normal 4 41" xfId="1006"/>
    <cellStyle name="Normal 4 42" xfId="1007"/>
    <cellStyle name="Normal 4 43" xfId="1008"/>
    <cellStyle name="Normal 4 44" xfId="1009"/>
    <cellStyle name="Normal 4 45" xfId="1010"/>
    <cellStyle name="Normal 4 46" xfId="1011"/>
    <cellStyle name="Normal 4 47" xfId="1012"/>
    <cellStyle name="Normal 4 5" xfId="1013"/>
    <cellStyle name="Normal 4 6" xfId="1014"/>
    <cellStyle name="Normal 4 7" xfId="1015"/>
    <cellStyle name="Normal 4 8" xfId="1016"/>
    <cellStyle name="Normal 4 9" xfId="1017"/>
    <cellStyle name="Normal 42" xfId="38"/>
    <cellStyle name="Normal 43" xfId="40"/>
    <cellStyle name="Normal 44" xfId="39"/>
    <cellStyle name="Normal 45" xfId="41"/>
    <cellStyle name="Normal 46" xfId="42"/>
    <cellStyle name="Normal 5" xfId="22"/>
    <cellStyle name="Normal 5 2" xfId="1018"/>
    <cellStyle name="Normal 5 3" xfId="1019"/>
    <cellStyle name="Normal 5 4" xfId="1020"/>
    <cellStyle name="Normal 50" xfId="43"/>
    <cellStyle name="Normal 51" xfId="45"/>
    <cellStyle name="Normal 52" xfId="47"/>
    <cellStyle name="Normal 53" xfId="44"/>
    <cellStyle name="Normal 54" xfId="46"/>
    <cellStyle name="Normal 55" xfId="48"/>
    <cellStyle name="Normal 6" xfId="1021"/>
    <cellStyle name="Normal 7" xfId="1022"/>
    <cellStyle name="Normal 8" xfId="1023"/>
    <cellStyle name="Normal 9" xfId="1024"/>
    <cellStyle name="Normal_AP MOLLER request US 14 02 07" xfId="16"/>
    <cellStyle name="Normal_BC NPV" xfId="1271"/>
    <cellStyle name="Normal_C950 &amp; X95x Laser NPI pricing" xfId="21"/>
    <cellStyle name="Normal_Sheet1" xfId="49"/>
    <cellStyle name="Normal_Support Plans BWP" xfId="1152"/>
    <cellStyle name="Normal_T65x file pricing announcement V6" xfId="3"/>
    <cellStyle name="Normalny_Lxk Polska LA-bids follow up-May 2003" xfId="1025"/>
    <cellStyle name="Note 2" xfId="1026"/>
    <cellStyle name="Note 2 2" xfId="1027"/>
    <cellStyle name="Note 2 3" xfId="1028"/>
    <cellStyle name="Note 2 4" xfId="1029"/>
    <cellStyle name="Note 2 5" xfId="1030"/>
    <cellStyle name="Note 2_Supplies" xfId="1031"/>
    <cellStyle name="Note 3" xfId="1032"/>
    <cellStyle name="Note 3 2" xfId="1033"/>
    <cellStyle name="Note 3_Supplies" xfId="1034"/>
    <cellStyle name="Note 4" xfId="1035"/>
    <cellStyle name="Note 5" xfId="1036"/>
    <cellStyle name="Note 6" xfId="1037"/>
    <cellStyle name="Option" xfId="1038"/>
    <cellStyle name="OptionHeading" xfId="1039"/>
    <cellStyle name="Output 2" xfId="1040"/>
    <cellStyle name="Output 2 2" xfId="1041"/>
    <cellStyle name="Output 2_May 2011 NEW Viking and Jaguar EMEA Price and Positioning Final v4" xfId="1042"/>
    <cellStyle name="Output 3" xfId="1043"/>
    <cellStyle name="Output 3 2" xfId="1044"/>
    <cellStyle name="Output 3_May 2011 NEW Viking and Jaguar EMEA Price and Positioning Final v4" xfId="1045"/>
    <cellStyle name="Output 4" xfId="1046"/>
    <cellStyle name="Percent 2" xfId="1165"/>
    <cellStyle name="Percent 2 10" xfId="1231"/>
    <cellStyle name="Percent 2 11" xfId="1232"/>
    <cellStyle name="Percent 2 12" xfId="1233"/>
    <cellStyle name="Percent 2 13" xfId="1234"/>
    <cellStyle name="Percent 2 14" xfId="1235"/>
    <cellStyle name="Percent 2 15" xfId="1236"/>
    <cellStyle name="Percent 2 2" xfId="1047"/>
    <cellStyle name="Percent 2 3" xfId="1048"/>
    <cellStyle name="Percent 2 4" xfId="1049"/>
    <cellStyle name="Percent 2 5" xfId="1050"/>
    <cellStyle name="Percent 2 6" xfId="1051"/>
    <cellStyle name="Percent 2 7" xfId="1052"/>
    <cellStyle name="Percent 2 8" xfId="1237"/>
    <cellStyle name="Percent 2 9" xfId="1238"/>
    <cellStyle name="Percent 3" xfId="1053"/>
    <cellStyle name="Percent 3 2" xfId="1054"/>
    <cellStyle name="Percent 4" xfId="1055"/>
    <cellStyle name="Percent 5" xfId="1056"/>
    <cellStyle name="Percent 6" xfId="1057"/>
    <cellStyle name="Percent 7" xfId="1058"/>
    <cellStyle name="Product Code" xfId="1059"/>
    <cellStyle name="SAPBEXaggData" xfId="1060"/>
    <cellStyle name="SAPBEXaggDataEmph" xfId="1061"/>
    <cellStyle name="SAPBEXaggItem" xfId="1062"/>
    <cellStyle name="SAPBEXaggItemX" xfId="1063"/>
    <cellStyle name="SAPBEXchaText" xfId="1064"/>
    <cellStyle name="SAPBEXexcBad7" xfId="1065"/>
    <cellStyle name="SAPBEXexcBad8" xfId="1066"/>
    <cellStyle name="SAPBEXexcBad9" xfId="1067"/>
    <cellStyle name="SAPBEXexcCritical4" xfId="1068"/>
    <cellStyle name="SAPBEXexcCritical5" xfId="1069"/>
    <cellStyle name="SAPBEXexcCritical6" xfId="1070"/>
    <cellStyle name="SAPBEXexcGood1" xfId="1071"/>
    <cellStyle name="SAPBEXexcGood2" xfId="1072"/>
    <cellStyle name="SAPBEXexcGood3" xfId="1073"/>
    <cellStyle name="SAPBEXfilterDrill" xfId="1074"/>
    <cellStyle name="SAPBEXfilterItem" xfId="1075"/>
    <cellStyle name="SAPBEXfilterText" xfId="1076"/>
    <cellStyle name="SAPBEXformats" xfId="1077"/>
    <cellStyle name="SAPBEXheaderItem" xfId="1078"/>
    <cellStyle name="SAPBEXheaderText" xfId="1079"/>
    <cellStyle name="SAPBEXHLevel0" xfId="1080"/>
    <cellStyle name="SAPBEXHLevel0X" xfId="1081"/>
    <cellStyle name="SAPBEXHLevel1" xfId="1082"/>
    <cellStyle name="SAPBEXHLevel1X" xfId="1083"/>
    <cellStyle name="SAPBEXHLevel2" xfId="1084"/>
    <cellStyle name="SAPBEXHLevel2X" xfId="1085"/>
    <cellStyle name="SAPBEXHLevel3" xfId="1086"/>
    <cellStyle name="SAPBEXHLevel3X" xfId="1087"/>
    <cellStyle name="SAPBEXinputData" xfId="1088"/>
    <cellStyle name="SAPBEXItemHeader" xfId="1089"/>
    <cellStyle name="SAPBEXresData" xfId="1090"/>
    <cellStyle name="SAPBEXresDataEmph" xfId="1091"/>
    <cellStyle name="SAPBEXresItem" xfId="1092"/>
    <cellStyle name="SAPBEXresItemX" xfId="1093"/>
    <cellStyle name="SAPBEXstdData" xfId="17"/>
    <cellStyle name="SAPBEXstdData 10" xfId="1239"/>
    <cellStyle name="SAPBEXstdData 11" xfId="1240"/>
    <cellStyle name="SAPBEXstdData 12" xfId="1241"/>
    <cellStyle name="SAPBEXstdData 13" xfId="1242"/>
    <cellStyle name="SAPBEXstdData 14" xfId="1243"/>
    <cellStyle name="SAPBEXstdData 15" xfId="1244"/>
    <cellStyle name="SAPBEXstdData 2" xfId="1094"/>
    <cellStyle name="SAPBEXstdData 3" xfId="1095"/>
    <cellStyle name="SAPBEXstdData 4" xfId="1096"/>
    <cellStyle name="SAPBEXstdData 5" xfId="1097"/>
    <cellStyle name="SAPBEXstdData 6" xfId="1098"/>
    <cellStyle name="SAPBEXstdData 7" xfId="1099"/>
    <cellStyle name="SAPBEXstdData 8" xfId="1245"/>
    <cellStyle name="SAPBEXstdData 9" xfId="1246"/>
    <cellStyle name="SAPBEXstdDataEmph" xfId="1100"/>
    <cellStyle name="SAPBEXstdItem" xfId="18"/>
    <cellStyle name="SAPBEXstdItem 10" xfId="1247"/>
    <cellStyle name="SAPBEXstdItem 11" xfId="1248"/>
    <cellStyle name="SAPBEXstdItem 12" xfId="1249"/>
    <cellStyle name="SAPBEXstdItem 13" xfId="1250"/>
    <cellStyle name="SAPBEXstdItem 14" xfId="1251"/>
    <cellStyle name="SAPBEXstdItem 15" xfId="1252"/>
    <cellStyle name="SAPBEXstdItem 2" xfId="1101"/>
    <cellStyle name="SAPBEXstdItem 3" xfId="1102"/>
    <cellStyle name="SAPBEXstdItem 4" xfId="1103"/>
    <cellStyle name="SAPBEXstdItem 5" xfId="1104"/>
    <cellStyle name="SAPBEXstdItem 6" xfId="1105"/>
    <cellStyle name="SAPBEXstdItem 7" xfId="1106"/>
    <cellStyle name="SAPBEXstdItem 8" xfId="1253"/>
    <cellStyle name="SAPBEXstdItem 9" xfId="1254"/>
    <cellStyle name="SAPBEXstdItemX" xfId="1107"/>
    <cellStyle name="SAPBEXtitle" xfId="1108"/>
    <cellStyle name="SAPBEXunassignedItem" xfId="1109"/>
    <cellStyle name="SAPBEXundefined" xfId="1110"/>
    <cellStyle name="Sheet Title" xfId="1111"/>
    <cellStyle name="Standard_laroux" xfId="1112"/>
    <cellStyle name="Style 1" xfId="19"/>
    <cellStyle name="Style 1 10" xfId="1255"/>
    <cellStyle name="Style 1 11" xfId="1256"/>
    <cellStyle name="Style 1 12" xfId="1257"/>
    <cellStyle name="Style 1 13" xfId="1258"/>
    <cellStyle name="Style 1 14" xfId="1259"/>
    <cellStyle name="Style 1 15" xfId="1260"/>
    <cellStyle name="Style 1 16" xfId="1261"/>
    <cellStyle name="Style 1 17" xfId="1262"/>
    <cellStyle name="Style 1 2" xfId="1113"/>
    <cellStyle name="Style 1 2 10" xfId="1263"/>
    <cellStyle name="Style 1 2 11" xfId="1264"/>
    <cellStyle name="Style 1 2 12" xfId="1265"/>
    <cellStyle name="Style 1 2 13" xfId="1266"/>
    <cellStyle name="Style 1 2 14" xfId="1267"/>
    <cellStyle name="Style 1 2 15" xfId="1268"/>
    <cellStyle name="Style 1 2 2" xfId="1114"/>
    <cellStyle name="Style 1 2 3" xfId="1115"/>
    <cellStyle name="Style 1 2 4" xfId="1116"/>
    <cellStyle name="Style 1 2 5" xfId="1117"/>
    <cellStyle name="Style 1 2 6" xfId="1118"/>
    <cellStyle name="Style 1 2 7" xfId="1119"/>
    <cellStyle name="Style 1 2 8" xfId="1269"/>
    <cellStyle name="Style 1 2 9" xfId="1270"/>
    <cellStyle name="Style 1 3" xfId="1120"/>
    <cellStyle name="Style 1 4" xfId="1121"/>
    <cellStyle name="Style 1 5" xfId="1122"/>
    <cellStyle name="Style 1 6" xfId="1123"/>
    <cellStyle name="Style 1 7" xfId="1124"/>
    <cellStyle name="Style 1 8" xfId="1125"/>
    <cellStyle name="Style 1 9" xfId="1126"/>
    <cellStyle name="Style 1_Sheet2" xfId="1127"/>
    <cellStyle name="Title 2" xfId="1128"/>
    <cellStyle name="Title 2 2" xfId="1129"/>
    <cellStyle name="Title 2_May 2011 NEW Viking and Jaguar EMEA Price and Positioning Final v4" xfId="1130"/>
    <cellStyle name="Title 3" xfId="1131"/>
    <cellStyle name="Title 3 2" xfId="1132"/>
    <cellStyle name="Title 3_May 2011 NEW Viking and Jaguar EMEA Price and Positioning Final v4" xfId="1133"/>
    <cellStyle name="Title 4" xfId="1134"/>
    <cellStyle name="Total 2" xfId="1135"/>
    <cellStyle name="Total 2 2" xfId="1136"/>
    <cellStyle name="Total 2_May 2011 NEW Viking and Jaguar EMEA Price and Positioning Final v4" xfId="1137"/>
    <cellStyle name="Total 3" xfId="1138"/>
    <cellStyle name="Total 3 2" xfId="1139"/>
    <cellStyle name="Total 3_May 2011 NEW Viking and Jaguar EMEA Price and Positioning Final v4" xfId="1140"/>
    <cellStyle name="Total 4" xfId="1141"/>
    <cellStyle name="Undefiniert" xfId="20"/>
    <cellStyle name="Vertical" xfId="1142"/>
    <cellStyle name="Währung [0]_laroux" xfId="1143"/>
    <cellStyle name="Währung_laroux" xfId="1144"/>
    <cellStyle name="Warning Text 2" xfId="1145"/>
    <cellStyle name="Warning Text 2 2" xfId="1146"/>
    <cellStyle name="Warning Text 2_May 2011 NEW Viking and Jaguar EMEA Price and Positioning Final v4" xfId="1147"/>
    <cellStyle name="Warning Text 3" xfId="1148"/>
    <cellStyle name="Warning Text 3 2" xfId="1149"/>
    <cellStyle name="Warning Text 3_May 2011 NEW Viking and Jaguar EMEA Price and Positioning Final v4" xfId="1150"/>
    <cellStyle name="Warning Text 4" xfId="1151"/>
    <cellStyle name="Гиперссылка" xfId="1" builtinId="8"/>
    <cellStyle name="Обычный" xfId="0" builtinId="0"/>
    <cellStyle name="Финансовый" xfId="2" builtinId="3"/>
    <cellStyle name="Финансовый 2" xfId="1272"/>
  </cellStyles>
  <dxfs count="108"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 patternType="none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 patternType="none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 patternType="none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 patternType="none"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rgb="FFFF0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labakov/Library/Containers/com.apple.mail/Data/Library/Mail%20Downloads/FC2B064F-25BA-4088-8F77-B099CF94CF75/International%20Account%20Li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ternational%20Account%20List%20LA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ccor"/>
      <sheetName val="Allianz"/>
      <sheetName val="BASF"/>
      <sheetName val="Bosch"/>
      <sheetName val="Benteler"/>
      <sheetName val="BNP Paribas HW"/>
      <sheetName val="BNP Paribas SU"/>
      <sheetName val="Danone"/>
      <sheetName val="Deceunick"/>
      <sheetName val="Deutsche Borse"/>
      <sheetName val="DSV"/>
      <sheetName val="Geodis"/>
      <sheetName val="Herbert Smith"/>
      <sheetName val="IBM"/>
      <sheetName val="Ikea"/>
      <sheetName val="LVMH"/>
      <sheetName val="MAN"/>
      <sheetName val="MANN + Hummel"/>
      <sheetName val="OW Bunker"/>
      <sheetName val="RAIFEISEN"/>
      <sheetName val="Rewe Billa"/>
      <sheetName val="REHAU"/>
      <sheetName val="Schaeffler (Continental)"/>
      <sheetName val="Statoil"/>
      <sheetName val="Societe Generale"/>
      <sheetName val="Unicredit"/>
      <sheetName val="Vaelo"/>
      <sheetName val="Viessman"/>
      <sheetName val="PN"/>
      <sheetName val="Sheet3"/>
      <sheetName val="Sheet2"/>
    </sheetNames>
    <sheetDataSet>
      <sheetData sheetId="0">
        <row r="8">
          <cell r="A8" t="str">
            <v>Bosch</v>
          </cell>
          <cell r="E8">
            <v>42155</v>
          </cell>
        </row>
        <row r="24">
          <cell r="A24" t="str">
            <v>Mann Hummel</v>
          </cell>
          <cell r="B24" t="str">
            <v>RUSY13045LAS</v>
          </cell>
          <cell r="E24">
            <v>41703</v>
          </cell>
        </row>
        <row r="25">
          <cell r="A25" t="str">
            <v>OW Bunker</v>
          </cell>
          <cell r="B25" t="str">
            <v>RUSY13047LAS</v>
          </cell>
          <cell r="E25">
            <v>41547</v>
          </cell>
        </row>
        <row r="30">
          <cell r="A30" t="str">
            <v>Rehau</v>
          </cell>
          <cell r="B30" t="str">
            <v>RUSY12067LAS</v>
          </cell>
          <cell r="E30">
            <v>41754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B1" t="str">
            <v>60F5H0E</v>
          </cell>
          <cell r="C1">
            <v>5726.85</v>
          </cell>
          <cell r="D1" t="str">
            <v>Black High Yield Corporate 10k</v>
          </cell>
        </row>
        <row r="2">
          <cell r="B2" t="str">
            <v>60F5X0E</v>
          </cell>
          <cell r="C2">
            <v>8625.5400000000009</v>
          </cell>
          <cell r="D2" t="str">
            <v>Black Extra High Yield Corporate 20k</v>
          </cell>
        </row>
        <row r="3">
          <cell r="B3" t="str">
            <v>50F0HA0</v>
          </cell>
          <cell r="C3">
            <v>4747.51</v>
          </cell>
          <cell r="D3" t="str">
            <v>Black High Yield Regular 5k</v>
          </cell>
        </row>
        <row r="4">
          <cell r="B4" t="str">
            <v>50F0XA0</v>
          </cell>
          <cell r="C4">
            <v>7085.05</v>
          </cell>
          <cell r="D4" t="str">
            <v>Black Extra High Yield Regular 10k</v>
          </cell>
        </row>
        <row r="5">
          <cell r="B5" t="str">
            <v>50F0UA0</v>
          </cell>
          <cell r="C5">
            <v>10674.07</v>
          </cell>
          <cell r="D5" t="str">
            <v>Black Ultra High Yield Regular 20k</v>
          </cell>
        </row>
        <row r="6">
          <cell r="B6" t="str">
            <v>50F0ZA0</v>
          </cell>
          <cell r="C6">
            <v>1893</v>
          </cell>
          <cell r="D6" t="str">
            <v>Imaging Unit Regular 60k</v>
          </cell>
        </row>
        <row r="7">
          <cell r="B7" t="str">
            <v>60F0HA0</v>
          </cell>
          <cell r="C7">
            <v>7085.05</v>
          </cell>
          <cell r="D7" t="str">
            <v>Black High Yield Regular 10k</v>
          </cell>
        </row>
        <row r="8">
          <cell r="B8" t="str">
            <v>60F0XA0</v>
          </cell>
          <cell r="C8">
            <v>10674.07</v>
          </cell>
          <cell r="D8" t="str">
            <v>Black Extra High Yield Regular 20k</v>
          </cell>
        </row>
        <row r="9">
          <cell r="B9" t="str">
            <v>35S8500</v>
          </cell>
          <cell r="C9">
            <v>2148.6799999999998</v>
          </cell>
          <cell r="D9" t="str">
            <v>Staples 1K 5 Pack</v>
          </cell>
        </row>
        <row r="10">
          <cell r="B10" t="str">
            <v>52D5000</v>
          </cell>
          <cell r="C10">
            <v>3712.96</v>
          </cell>
          <cell r="D10" t="str">
            <v>Black Standard Yield Return Program toner 6k</v>
          </cell>
        </row>
        <row r="11">
          <cell r="B11" t="str">
            <v>52D5H00</v>
          </cell>
          <cell r="C11">
            <v>10936.84</v>
          </cell>
          <cell r="D11" t="str">
            <v>Black High Yield Return Program toner 25k</v>
          </cell>
        </row>
        <row r="12">
          <cell r="B12" t="str">
            <v>52D5X00</v>
          </cell>
          <cell r="C12">
            <v>13509.48</v>
          </cell>
          <cell r="D12" t="str">
            <v>Black Extra High Yield Return Program toner 45k</v>
          </cell>
        </row>
        <row r="13">
          <cell r="B13" t="str">
            <v>62D5000</v>
          </cell>
          <cell r="C13">
            <v>3698.94</v>
          </cell>
          <cell r="D13" t="str">
            <v>Black Standard Yield Return Program toner 6k</v>
          </cell>
        </row>
        <row r="14">
          <cell r="B14" t="str">
            <v>62D5H00</v>
          </cell>
          <cell r="C14">
            <v>8690.7199999999993</v>
          </cell>
          <cell r="D14" t="str">
            <v>Black High Yield Return Program toner 25k</v>
          </cell>
        </row>
        <row r="15">
          <cell r="B15" t="str">
            <v>62D5X00</v>
          </cell>
          <cell r="C15">
            <v>13509.48</v>
          </cell>
          <cell r="D15" t="str">
            <v>Black Extra High Yield Return Program toner 45k</v>
          </cell>
        </row>
        <row r="16">
          <cell r="B16" t="str">
            <v>52D0Z00</v>
          </cell>
          <cell r="C16">
            <v>1117.46</v>
          </cell>
          <cell r="D16" t="str">
            <v>Imaging Kit Return Program 100k</v>
          </cell>
        </row>
        <row r="17">
          <cell r="B17" t="str">
            <v>52D0HA0</v>
          </cell>
          <cell r="C17">
            <v>13547.46</v>
          </cell>
          <cell r="D17" t="str">
            <v>Black High Yield toner 25k</v>
          </cell>
        </row>
        <row r="18">
          <cell r="B18" t="str">
            <v>52D0XA0</v>
          </cell>
          <cell r="C18">
            <v>16767.38</v>
          </cell>
          <cell r="D18" t="str">
            <v>Black Extra High Yield toner 45k</v>
          </cell>
        </row>
        <row r="19">
          <cell r="B19" t="str">
            <v>62D0HA0</v>
          </cell>
          <cell r="C19">
            <v>10770.92</v>
          </cell>
          <cell r="D19" t="str">
            <v>Black High Yield toner 25k</v>
          </cell>
        </row>
        <row r="20">
          <cell r="B20" t="str">
            <v>62D0XA0</v>
          </cell>
          <cell r="C20">
            <v>16767.38</v>
          </cell>
          <cell r="D20" t="str">
            <v>Black Extra High Yield toner 45k</v>
          </cell>
        </row>
        <row r="21">
          <cell r="B21" t="str">
            <v>52D0ZA0</v>
          </cell>
          <cell r="C21">
            <v>1930.25</v>
          </cell>
          <cell r="D21" t="str">
            <v>Imaging kit 100k</v>
          </cell>
        </row>
        <row r="22">
          <cell r="B22" t="str">
            <v>52D5H0E</v>
          </cell>
          <cell r="C22">
            <v>10936.84</v>
          </cell>
          <cell r="D22" t="str">
            <v>Black High Yield Coporate toner 25k</v>
          </cell>
        </row>
        <row r="23">
          <cell r="B23" t="str">
            <v>52D5H0L</v>
          </cell>
          <cell r="C23">
            <v>10936.84</v>
          </cell>
          <cell r="D23" t="str">
            <v>Black High Yield Return 25K Label Apps Cartridge MS710/MS711</v>
          </cell>
        </row>
        <row r="24">
          <cell r="B24" t="str">
            <v>52D5X0L</v>
          </cell>
          <cell r="C24">
            <v>13509.48</v>
          </cell>
          <cell r="D24" t="str">
            <v>Black Extra High Yield Return 45K Label Apps Cartridge MS710/MS711</v>
          </cell>
        </row>
        <row r="25">
          <cell r="B25" t="str">
            <v>62D5H0E</v>
          </cell>
          <cell r="C25">
            <v>13509.48</v>
          </cell>
          <cell r="D25" t="str">
            <v>Black Extra High Yield Coporate toner 45k</v>
          </cell>
        </row>
        <row r="26">
          <cell r="B26" t="str">
            <v>62D5H0E</v>
          </cell>
          <cell r="C26">
            <v>8690.7199999999993</v>
          </cell>
          <cell r="D26" t="str">
            <v>Black High Yield Coporate toner 25k</v>
          </cell>
        </row>
        <row r="27">
          <cell r="B27" t="str">
            <v>62D5X0E</v>
          </cell>
          <cell r="C27">
            <v>13509.48</v>
          </cell>
          <cell r="D27" t="str">
            <v>Black Extra High Yield Coporate toner 45k</v>
          </cell>
        </row>
        <row r="28">
          <cell r="B28" t="str">
            <v>70C80K0</v>
          </cell>
          <cell r="C28">
            <v>1176.01</v>
          </cell>
          <cell r="D28" t="str">
            <v>Black Standard Yield Return Program 1k</v>
          </cell>
        </row>
        <row r="29">
          <cell r="B29" t="str">
            <v>70C80C0</v>
          </cell>
          <cell r="C29">
            <v>1545.61</v>
          </cell>
          <cell r="D29" t="str">
            <v>Cyan Standard Yield Return Program 1k</v>
          </cell>
        </row>
        <row r="30">
          <cell r="B30" t="str">
            <v>70C80M0</v>
          </cell>
          <cell r="C30">
            <v>1545.61</v>
          </cell>
          <cell r="D30" t="str">
            <v>Magenta Standard Yield Return Program 1k</v>
          </cell>
        </row>
        <row r="31">
          <cell r="B31" t="str">
            <v>70C80Y0</v>
          </cell>
          <cell r="C31">
            <v>1545.61</v>
          </cell>
          <cell r="D31" t="str">
            <v>Yellow Standard Yield Return Program 1k</v>
          </cell>
        </row>
        <row r="32">
          <cell r="B32" t="str">
            <v>70C8HK0</v>
          </cell>
          <cell r="C32">
            <v>2637.62</v>
          </cell>
          <cell r="D32" t="str">
            <v>Black High Yield Return Program 4k</v>
          </cell>
        </row>
        <row r="33">
          <cell r="B33" t="str">
            <v>70C8HC0</v>
          </cell>
          <cell r="C33">
            <v>3559.94</v>
          </cell>
          <cell r="D33" t="str">
            <v>Cyan High Yield Return Program 3k</v>
          </cell>
        </row>
        <row r="34">
          <cell r="B34" t="str">
            <v>70C8HM0</v>
          </cell>
          <cell r="C34">
            <v>3559.94</v>
          </cell>
          <cell r="D34" t="str">
            <v>Magenta High Yield Return Program 3k</v>
          </cell>
        </row>
        <row r="35">
          <cell r="B35" t="str">
            <v>70C8HY0</v>
          </cell>
          <cell r="C35">
            <v>3559.94</v>
          </cell>
          <cell r="D35" t="str">
            <v>Yellow High Yield Return Program 3k</v>
          </cell>
        </row>
        <row r="36">
          <cell r="B36" t="str">
            <v>70C8XK0</v>
          </cell>
          <cell r="C36">
            <v>3763.23</v>
          </cell>
          <cell r="D36" t="str">
            <v>Black Extra High Yield Return Program 8k</v>
          </cell>
        </row>
        <row r="37">
          <cell r="B37" t="str">
            <v>70C8XC0</v>
          </cell>
          <cell r="C37">
            <v>3810.27</v>
          </cell>
          <cell r="D37" t="str">
            <v>Cyan Extra High Yield Return Program 4k</v>
          </cell>
        </row>
        <row r="38">
          <cell r="B38" t="str">
            <v>70C8XM0</v>
          </cell>
          <cell r="C38">
            <v>3810.27</v>
          </cell>
          <cell r="D38" t="str">
            <v>Magenta Extra High Yield Return Program 4k</v>
          </cell>
        </row>
        <row r="39">
          <cell r="B39" t="str">
            <v>70C8XY0</v>
          </cell>
          <cell r="C39">
            <v>3810.27</v>
          </cell>
          <cell r="D39" t="str">
            <v>Yellow Extra High Yield Return Program 4k</v>
          </cell>
        </row>
        <row r="40">
          <cell r="B40" t="str">
            <v>80C80K0</v>
          </cell>
          <cell r="C40">
            <v>1176.01</v>
          </cell>
          <cell r="D40" t="str">
            <v>Black Lowest Yield Return Program 1k</v>
          </cell>
        </row>
        <row r="41">
          <cell r="B41" t="str">
            <v>80C80C0</v>
          </cell>
          <cell r="C41">
            <v>1545.61</v>
          </cell>
          <cell r="D41" t="str">
            <v>Cyan Lowest Yield Return Program 1k</v>
          </cell>
        </row>
        <row r="42">
          <cell r="B42" t="str">
            <v>80C80M0</v>
          </cell>
          <cell r="C42">
            <v>1545.61</v>
          </cell>
          <cell r="D42" t="str">
            <v>Magenta Lowest Yield Return Program 1k</v>
          </cell>
        </row>
        <row r="43">
          <cell r="B43" t="str">
            <v>80C80Y0</v>
          </cell>
          <cell r="C43">
            <v>1545.61</v>
          </cell>
          <cell r="D43" t="str">
            <v>Yellow Lowest Yield Return Program 1k</v>
          </cell>
        </row>
        <row r="44">
          <cell r="B44" t="str">
            <v>80C8SK0</v>
          </cell>
          <cell r="C44">
            <v>1648.09</v>
          </cell>
          <cell r="D44" t="str">
            <v>Black Standard Yield Return Program 2.5k</v>
          </cell>
        </row>
        <row r="45">
          <cell r="B45" t="str">
            <v>80C8SC0</v>
          </cell>
          <cell r="C45">
            <v>2373.86</v>
          </cell>
          <cell r="D45" t="str">
            <v>Cyan Standard Yield Return Program 2k</v>
          </cell>
        </row>
        <row r="46">
          <cell r="B46" t="str">
            <v>80C8SM0</v>
          </cell>
          <cell r="C46">
            <v>2373.86</v>
          </cell>
          <cell r="D46" t="str">
            <v>Magenta Standard Yield Return Program 2k</v>
          </cell>
        </row>
        <row r="47">
          <cell r="B47" t="str">
            <v>80C8SY0</v>
          </cell>
          <cell r="C47">
            <v>2373.86</v>
          </cell>
          <cell r="D47" t="str">
            <v>Yellow Standard Yield Return Program 2k</v>
          </cell>
        </row>
        <row r="48">
          <cell r="B48" t="str">
            <v>80C8HK0</v>
          </cell>
          <cell r="C48">
            <v>2469.62</v>
          </cell>
          <cell r="D48" t="str">
            <v>Black High Yield Return Program 4k</v>
          </cell>
        </row>
        <row r="49">
          <cell r="B49" t="str">
            <v>80C8HC0</v>
          </cell>
          <cell r="C49">
            <v>2741.78</v>
          </cell>
          <cell r="D49" t="str">
            <v>Cyan High Yield Return Program 3k</v>
          </cell>
        </row>
        <row r="50">
          <cell r="B50" t="str">
            <v>80C8HM0</v>
          </cell>
          <cell r="C50">
            <v>2741.78</v>
          </cell>
          <cell r="D50" t="str">
            <v>Magenta High Yield Return Program 3k</v>
          </cell>
        </row>
        <row r="51">
          <cell r="B51" t="str">
            <v>80C8HY0</v>
          </cell>
          <cell r="C51">
            <v>2741.78</v>
          </cell>
          <cell r="D51" t="str">
            <v>Yellow High Yield Return Program 3k</v>
          </cell>
        </row>
        <row r="52">
          <cell r="B52" t="str">
            <v>80C8XK0</v>
          </cell>
          <cell r="C52">
            <v>3517.94</v>
          </cell>
          <cell r="D52" t="str">
            <v>Black Extra High Yield Return Program 8k</v>
          </cell>
        </row>
        <row r="53">
          <cell r="B53" t="str">
            <v>80C8XC0</v>
          </cell>
          <cell r="C53">
            <v>3202.1</v>
          </cell>
          <cell r="D53" t="str">
            <v>Cyan Extra High Yield Return Program 4k</v>
          </cell>
        </row>
        <row r="54">
          <cell r="B54" t="str">
            <v>80C8XM0</v>
          </cell>
          <cell r="C54">
            <v>3202.1</v>
          </cell>
          <cell r="D54" t="str">
            <v>Magenta Extra High Yield Return Program 4k</v>
          </cell>
        </row>
        <row r="55">
          <cell r="B55" t="str">
            <v>80C8XY0</v>
          </cell>
          <cell r="C55">
            <v>3202.1</v>
          </cell>
          <cell r="D55" t="str">
            <v>Yellow Extra High Yield Return Program 4k</v>
          </cell>
        </row>
        <row r="56">
          <cell r="B56" t="str">
            <v>70C0Z10</v>
          </cell>
          <cell r="C56">
            <v>5327.88</v>
          </cell>
          <cell r="D56" t="str">
            <v>Black Imaging Unit Regular 40k</v>
          </cell>
        </row>
        <row r="57">
          <cell r="B57" t="str">
            <v>70C0Z50</v>
          </cell>
          <cell r="C57">
            <v>7400.1</v>
          </cell>
          <cell r="D57" t="str">
            <v>Black and Color Imaging Unit 40k</v>
          </cell>
        </row>
        <row r="58">
          <cell r="B58" t="str">
            <v>70C0H10</v>
          </cell>
          <cell r="C58">
            <v>3687.23</v>
          </cell>
          <cell r="D58" t="str">
            <v>Black High Yield Regular 4k</v>
          </cell>
        </row>
        <row r="59">
          <cell r="B59" t="str">
            <v>70C0H20</v>
          </cell>
          <cell r="C59">
            <v>4556.78</v>
          </cell>
          <cell r="D59" t="str">
            <v>Cyan High Yield Regular 3k</v>
          </cell>
        </row>
        <row r="60">
          <cell r="B60" t="str">
            <v>70C0H30</v>
          </cell>
          <cell r="C60">
            <v>4556.78</v>
          </cell>
          <cell r="D60" t="str">
            <v>Magenta High Yield Regular 3k</v>
          </cell>
        </row>
        <row r="61">
          <cell r="B61" t="str">
            <v>70C0H40</v>
          </cell>
          <cell r="C61">
            <v>4556.78</v>
          </cell>
          <cell r="D61" t="str">
            <v>Yellow High Yield Regular 3k</v>
          </cell>
        </row>
        <row r="62">
          <cell r="B62" t="str">
            <v>70C0X10</v>
          </cell>
          <cell r="C62">
            <v>4755.82</v>
          </cell>
          <cell r="D62" t="str">
            <v>Black Extra High Yield Regular 8k</v>
          </cell>
        </row>
        <row r="63">
          <cell r="B63" t="str">
            <v>70C0X20</v>
          </cell>
          <cell r="C63">
            <v>4662.2</v>
          </cell>
          <cell r="D63" t="str">
            <v>Cyan Extra High Yield Regular 4k</v>
          </cell>
        </row>
        <row r="64">
          <cell r="B64" t="str">
            <v>70C0X30</v>
          </cell>
          <cell r="C64">
            <v>4662.2</v>
          </cell>
          <cell r="D64" t="str">
            <v>Magenta Extra High Yield Regular 4k</v>
          </cell>
        </row>
        <row r="65">
          <cell r="B65" t="str">
            <v>70C0X40</v>
          </cell>
          <cell r="C65">
            <v>4662.2</v>
          </cell>
          <cell r="D65" t="str">
            <v>Yellow Extra High Yield Regular 4k</v>
          </cell>
        </row>
        <row r="66">
          <cell r="B66" t="str">
            <v>80C0S10</v>
          </cell>
          <cell r="C66">
            <v>3401.13</v>
          </cell>
          <cell r="D66" t="str">
            <v>Black Standard Yield Regular 2.5k</v>
          </cell>
        </row>
        <row r="67">
          <cell r="B67" t="str">
            <v>80C0S20</v>
          </cell>
          <cell r="C67">
            <v>3401.13</v>
          </cell>
          <cell r="D67" t="str">
            <v>Cyan Standard Yield Regular 2k</v>
          </cell>
        </row>
        <row r="68">
          <cell r="B68" t="str">
            <v>80C0S30</v>
          </cell>
          <cell r="C68">
            <v>3401.13</v>
          </cell>
          <cell r="D68" t="str">
            <v>Magenta Standard Yield Regular 2k</v>
          </cell>
        </row>
        <row r="69">
          <cell r="B69" t="str">
            <v>80C0S40</v>
          </cell>
          <cell r="C69">
            <v>3401.13</v>
          </cell>
          <cell r="D69" t="str">
            <v>Yellow Standard Yield Regular 2k</v>
          </cell>
        </row>
        <row r="70">
          <cell r="B70" t="str">
            <v>80C0H10</v>
          </cell>
          <cell r="C70">
            <v>3512.82</v>
          </cell>
          <cell r="D70" t="str">
            <v>Black High Yield Regular 4k</v>
          </cell>
        </row>
        <row r="71">
          <cell r="B71" t="str">
            <v>80C0H20</v>
          </cell>
          <cell r="C71">
            <v>3815.45</v>
          </cell>
          <cell r="D71" t="str">
            <v>Cyan High Yield Regular 3k</v>
          </cell>
        </row>
        <row r="72">
          <cell r="B72" t="str">
            <v>80C0H30</v>
          </cell>
          <cell r="C72">
            <v>3815.45</v>
          </cell>
          <cell r="D72" t="str">
            <v>Magenta High Yield Regular 3k</v>
          </cell>
        </row>
        <row r="73">
          <cell r="B73" t="str">
            <v>80C0H40</v>
          </cell>
          <cell r="C73">
            <v>3815.45</v>
          </cell>
          <cell r="D73" t="str">
            <v>Yellow High Yield Regular 3k</v>
          </cell>
        </row>
        <row r="74">
          <cell r="B74" t="str">
            <v>80C0X10</v>
          </cell>
          <cell r="C74">
            <v>4555.4399999999996</v>
          </cell>
          <cell r="D74" t="str">
            <v>Black Extra High Yield Regular 8k</v>
          </cell>
        </row>
        <row r="75">
          <cell r="B75" t="str">
            <v>80C0X20</v>
          </cell>
          <cell r="C75">
            <v>4016.38</v>
          </cell>
          <cell r="D75" t="str">
            <v>Cyan Extra High Yield Regular 4k</v>
          </cell>
        </row>
        <row r="76">
          <cell r="B76" t="str">
            <v>80C0X30</v>
          </cell>
          <cell r="C76">
            <v>4016.38</v>
          </cell>
          <cell r="D76" t="str">
            <v>Magenta Extra High Yield Regular 4k</v>
          </cell>
        </row>
        <row r="77">
          <cell r="B77" t="str">
            <v>80C0X40</v>
          </cell>
          <cell r="C77">
            <v>4016.38</v>
          </cell>
          <cell r="D77" t="str">
            <v>Yellow Extra High Yield Regular 4k</v>
          </cell>
        </row>
        <row r="78">
          <cell r="B78" t="str">
            <v>70C0P00</v>
          </cell>
          <cell r="C78">
            <v>3996.11</v>
          </cell>
          <cell r="D78" t="str">
            <v>Photoconductor Unit 4-Pack Regular 40k</v>
          </cell>
        </row>
        <row r="79">
          <cell r="B79" t="str">
            <v>70C0D10</v>
          </cell>
          <cell r="C79">
            <v>1331.77</v>
          </cell>
          <cell r="D79" t="str">
            <v>Black Developer Unit Regular 40k</v>
          </cell>
        </row>
        <row r="80">
          <cell r="B80" t="str">
            <v>70C0D20</v>
          </cell>
          <cell r="C80">
            <v>1331.77</v>
          </cell>
          <cell r="D80" t="str">
            <v>Cyan Developer Unit Regular 40k</v>
          </cell>
        </row>
        <row r="81">
          <cell r="B81" t="str">
            <v>70C0D30</v>
          </cell>
          <cell r="C81">
            <v>1331.77</v>
          </cell>
          <cell r="D81" t="str">
            <v>Magenta Developer Unit Regular 40k</v>
          </cell>
        </row>
        <row r="82">
          <cell r="B82" t="str">
            <v>70C0D40</v>
          </cell>
          <cell r="C82">
            <v>1331.77</v>
          </cell>
          <cell r="D82" t="str">
            <v>Yellow Developer Unit Regular 40k</v>
          </cell>
        </row>
        <row r="83">
          <cell r="B83" t="str">
            <v>70C8HKE</v>
          </cell>
          <cell r="C83">
            <v>2637.62</v>
          </cell>
          <cell r="D83" t="str">
            <v>Cyan High Yield Corporate 4k</v>
          </cell>
        </row>
        <row r="84">
          <cell r="B84" t="str">
            <v>70C8HCE</v>
          </cell>
          <cell r="C84">
            <v>3559.94</v>
          </cell>
          <cell r="D84" t="str">
            <v>Black High Yield Corporate 3k</v>
          </cell>
        </row>
        <row r="85">
          <cell r="B85" t="str">
            <v>70C8HME</v>
          </cell>
          <cell r="C85">
            <v>3559.94</v>
          </cell>
          <cell r="D85" t="str">
            <v>Magenta High Yield Corporate 3k</v>
          </cell>
        </row>
        <row r="86">
          <cell r="B86" t="str">
            <v>70C8HYE</v>
          </cell>
          <cell r="C86">
            <v>3559.94</v>
          </cell>
          <cell r="D86" t="str">
            <v>Yellow High Yield Corporate 3k</v>
          </cell>
        </row>
        <row r="87">
          <cell r="B87" t="str">
            <v>70C8XKE</v>
          </cell>
          <cell r="C87">
            <v>3763.23</v>
          </cell>
          <cell r="D87" t="str">
            <v>Black Extra High Yield Corporate 8k</v>
          </cell>
        </row>
        <row r="88">
          <cell r="B88" t="str">
            <v>70C8XCE</v>
          </cell>
          <cell r="C88">
            <v>3810.27</v>
          </cell>
          <cell r="D88" t="str">
            <v>Cyan Extra High Yield Corporate 4k</v>
          </cell>
        </row>
        <row r="89">
          <cell r="B89" t="str">
            <v>70C8XME</v>
          </cell>
          <cell r="C89">
            <v>3810.27</v>
          </cell>
          <cell r="D89" t="str">
            <v>Magenta Extra High Yield Corporate 4k</v>
          </cell>
        </row>
        <row r="90">
          <cell r="B90" t="str">
            <v>70C8XYE</v>
          </cell>
          <cell r="C90">
            <v>3810.27</v>
          </cell>
          <cell r="D90" t="str">
            <v>Yellow Extra High Yield Corporate 4k</v>
          </cell>
        </row>
        <row r="91">
          <cell r="B91" t="str">
            <v>80C8SKE</v>
          </cell>
          <cell r="C91">
            <v>1648.09</v>
          </cell>
          <cell r="D91" t="str">
            <v>Black Standard Yield Corporate 2.5k</v>
          </cell>
        </row>
        <row r="92">
          <cell r="B92" t="str">
            <v>80C8SCE</v>
          </cell>
          <cell r="C92">
            <v>2373.86</v>
          </cell>
          <cell r="D92" t="str">
            <v>Cyan Standard Yield Corporate 2k</v>
          </cell>
        </row>
        <row r="93">
          <cell r="B93" t="str">
            <v>80C8SME</v>
          </cell>
          <cell r="C93">
            <v>2373.86</v>
          </cell>
          <cell r="D93" t="str">
            <v>Magenta Standard Yield Corporate 2k</v>
          </cell>
        </row>
        <row r="94">
          <cell r="B94" t="str">
            <v>80C8SYE</v>
          </cell>
          <cell r="C94">
            <v>2373.86</v>
          </cell>
          <cell r="D94" t="str">
            <v>Yellow Standard Yield Corporate 2k</v>
          </cell>
        </row>
        <row r="95">
          <cell r="B95" t="str">
            <v>80C8HKE</v>
          </cell>
          <cell r="C95">
            <v>2469.62</v>
          </cell>
          <cell r="D95" t="str">
            <v>Black High Yield Corporate 4k</v>
          </cell>
        </row>
        <row r="96">
          <cell r="B96" t="str">
            <v>80C8HCE</v>
          </cell>
          <cell r="C96">
            <v>2741.78</v>
          </cell>
          <cell r="D96" t="str">
            <v>Cyan High Yield Corporate 3k</v>
          </cell>
        </row>
        <row r="97">
          <cell r="B97" t="str">
            <v>80C8HME</v>
          </cell>
          <cell r="C97">
            <v>2741.78</v>
          </cell>
          <cell r="D97" t="str">
            <v>Magenta High Yield Corporate 3k</v>
          </cell>
        </row>
        <row r="98">
          <cell r="B98" t="str">
            <v>80C8HYE</v>
          </cell>
          <cell r="C98">
            <v>2741.78</v>
          </cell>
          <cell r="D98" t="str">
            <v>Yellow High Yield Corporate 3k</v>
          </cell>
        </row>
        <row r="99">
          <cell r="B99" t="str">
            <v>80C8XKE</v>
          </cell>
          <cell r="C99">
            <v>3517.94</v>
          </cell>
          <cell r="D99" t="str">
            <v>Black Extra High Yield Corporate 8k</v>
          </cell>
        </row>
        <row r="100">
          <cell r="B100" t="str">
            <v>80C8XCE</v>
          </cell>
          <cell r="C100">
            <v>3202.1</v>
          </cell>
          <cell r="D100" t="str">
            <v>Cyan Extra High Yield Corporate 4k</v>
          </cell>
        </row>
        <row r="101">
          <cell r="B101" t="str">
            <v>80C8XME</v>
          </cell>
          <cell r="C101">
            <v>3202.1</v>
          </cell>
          <cell r="D101" t="str">
            <v>Magenta Extra High Yield Corporate 4k</v>
          </cell>
        </row>
        <row r="102">
          <cell r="B102" t="str">
            <v>80C8XYE</v>
          </cell>
          <cell r="C102">
            <v>3202.1</v>
          </cell>
          <cell r="D102" t="str">
            <v>Yellow Extra High Yield Corporate 4k</v>
          </cell>
        </row>
        <row r="103">
          <cell r="B103" t="str">
            <v>12T0693</v>
          </cell>
          <cell r="C103">
            <v>4601.7999999999993</v>
          </cell>
          <cell r="D103" t="str">
            <v>OPTION    25XX/24XX SERIES ASF</v>
          </cell>
        </row>
        <row r="104">
          <cell r="B104" t="str">
            <v>12T0694</v>
          </cell>
          <cell r="C104">
            <v>7447.9999999999991</v>
          </cell>
          <cell r="D104" t="str">
            <v>OPTION    25XX/24XX SERIES ASF</v>
          </cell>
        </row>
        <row r="105">
          <cell r="B105" t="str">
            <v>12T0695</v>
          </cell>
          <cell r="C105">
            <v>5000.7999999999993</v>
          </cell>
          <cell r="D105" t="str">
            <v>OPTION    24XX SERIES TRCTR 2N</v>
          </cell>
        </row>
        <row r="106">
          <cell r="B106" t="str">
            <v>12T0696</v>
          </cell>
          <cell r="C106">
            <v>5000.7999999999993</v>
          </cell>
          <cell r="D106" t="str">
            <v>OPTION    24XX SERIES TRCTR 2W</v>
          </cell>
        </row>
        <row r="107">
          <cell r="B107" t="str">
            <v>12T0697</v>
          </cell>
          <cell r="C107">
            <v>319.2</v>
          </cell>
          <cell r="D107" t="str">
            <v>STAND     25XX/24XX PAPER SUPP</v>
          </cell>
        </row>
        <row r="108">
          <cell r="B108" t="str">
            <v>13B4006</v>
          </cell>
          <cell r="C108">
            <v>14788.9</v>
          </cell>
          <cell r="D108" t="str">
            <v>Lexmark 64MB User Flash (X264, X36x)</v>
          </cell>
        </row>
        <row r="109">
          <cell r="B109" t="str">
            <v>13L0210</v>
          </cell>
          <cell r="C109">
            <v>4601.7999999999993</v>
          </cell>
          <cell r="D109" t="str">
            <v>OPTION    TRACTOR 2 4227-300</v>
          </cell>
        </row>
        <row r="110">
          <cell r="B110" t="str">
            <v>14F0000</v>
          </cell>
          <cell r="C110">
            <v>2553.6</v>
          </cell>
          <cell r="D110" t="str">
            <v>Lexmark PARALLEL 1284-B INTERFACE CARD</v>
          </cell>
        </row>
        <row r="111">
          <cell r="B111" t="str">
            <v>14F0037</v>
          </cell>
          <cell r="C111">
            <v>5187</v>
          </cell>
          <cell r="D111" t="str">
            <v>FEATURE   M0NSTR (GBII EN) TLI</v>
          </cell>
        </row>
        <row r="112">
          <cell r="B112" t="str">
            <v>14F0042</v>
          </cell>
          <cell r="C112">
            <v>15214.499999999998</v>
          </cell>
          <cell r="D112" t="str">
            <v>FEATURE   MOZZ (FIBER) TLI</v>
          </cell>
        </row>
        <row r="113">
          <cell r="B113" t="str">
            <v>14F0045</v>
          </cell>
          <cell r="C113">
            <v>12155.5</v>
          </cell>
          <cell r="D113" t="str">
            <v>IPS       802.11 BGN CARD-EMEA</v>
          </cell>
        </row>
        <row r="114">
          <cell r="B114" t="str">
            <v>14F0052</v>
          </cell>
          <cell r="C114">
            <v>6171.2</v>
          </cell>
          <cell r="D114" t="str">
            <v>TOP ASM   FAX FEATURE</v>
          </cell>
        </row>
        <row r="115">
          <cell r="B115" t="str">
            <v>14F0100</v>
          </cell>
          <cell r="C115">
            <v>2553.6</v>
          </cell>
          <cell r="D115" t="str">
            <v>TOP ASM   TLI RS232C ISP</v>
          </cell>
        </row>
        <row r="116">
          <cell r="B116" t="str">
            <v>14F0102</v>
          </cell>
          <cell r="C116">
            <v>16198.699999999999</v>
          </cell>
          <cell r="D116" t="str">
            <v>TOP ASM   TLI 80GB/160GB HD (F</v>
          </cell>
        </row>
        <row r="117">
          <cell r="B117" t="str">
            <v>14F0245</v>
          </cell>
          <cell r="C117">
            <v>18965.099999999999</v>
          </cell>
          <cell r="D117" t="str">
            <v>OPTION    256MB USER FLASH</v>
          </cell>
        </row>
        <row r="118">
          <cell r="B118" t="str">
            <v>14T0220</v>
          </cell>
          <cell r="C118">
            <v>10000.9</v>
          </cell>
          <cell r="D118" t="str">
            <v>ADAPTER ASENA 4P USB W/W</v>
          </cell>
        </row>
        <row r="119">
          <cell r="B119" t="str">
            <v>15R0120</v>
          </cell>
          <cell r="C119">
            <v>52559.5</v>
          </cell>
          <cell r="D119" t="str">
            <v>TRAY      2000 SHEE.DUAL INPUT</v>
          </cell>
        </row>
        <row r="120">
          <cell r="B120" t="str">
            <v>15R0140</v>
          </cell>
          <cell r="C120">
            <v>7501.2</v>
          </cell>
          <cell r="D120" t="str">
            <v>FEATURE   W840 PRINTER STAND</v>
          </cell>
        </row>
        <row r="121">
          <cell r="B121" t="str">
            <v>15R0143</v>
          </cell>
          <cell r="C121">
            <v>31226.999999999996</v>
          </cell>
          <cell r="D121" t="str">
            <v>OPTION    2/4 HOLE FINISHER</v>
          </cell>
        </row>
        <row r="122">
          <cell r="B122" t="str">
            <v>15R0145</v>
          </cell>
          <cell r="C122">
            <v>46920.299999999996</v>
          </cell>
          <cell r="D122" t="str">
            <v>OPTION    2000-SHEET HCF</v>
          </cell>
        </row>
        <row r="123">
          <cell r="B123" t="str">
            <v>15R0146</v>
          </cell>
          <cell r="C123">
            <v>33780.6</v>
          </cell>
          <cell r="D123" t="str">
            <v>OPTION    2X500 SHEET DRAWER</v>
          </cell>
        </row>
        <row r="124">
          <cell r="B124" t="str">
            <v>15R0336</v>
          </cell>
          <cell r="C124">
            <v>80887.799999999988</v>
          </cell>
          <cell r="D124" t="str">
            <v>OPTION    X85XE BOOKLET 2/4</v>
          </cell>
        </row>
        <row r="125">
          <cell r="B125" t="str">
            <v>16J0834</v>
          </cell>
          <cell r="C125">
            <v>10160.5</v>
          </cell>
          <cell r="D125" t="str">
            <v>6500e Forms and Bar Code Card</v>
          </cell>
        </row>
        <row r="126">
          <cell r="B126" t="str">
            <v>16J0835</v>
          </cell>
          <cell r="C126">
            <v>17023.3</v>
          </cell>
          <cell r="D126" t="str">
            <v>6500e Card for IPDS</v>
          </cell>
        </row>
        <row r="127">
          <cell r="B127" t="str">
            <v>16J0836</v>
          </cell>
          <cell r="C127">
            <v>9841.2999999999993</v>
          </cell>
          <cell r="D127" t="str">
            <v>6500e Prescribe Card</v>
          </cell>
        </row>
        <row r="128">
          <cell r="B128" t="str">
            <v>16M0119</v>
          </cell>
          <cell r="C128">
            <v>9841.2999999999993</v>
          </cell>
          <cell r="D128" t="str">
            <v>PRSCRB CRDX65X PRESCRIBE CARD</v>
          </cell>
        </row>
        <row r="129">
          <cell r="B129" t="str">
            <v>16M1100</v>
          </cell>
          <cell r="C129">
            <v>7846.9999999999991</v>
          </cell>
          <cell r="D129" t="str">
            <v>TRAY OPT  550-M OPTION TRAY</v>
          </cell>
        </row>
        <row r="130">
          <cell r="B130" t="str">
            <v>16M1207</v>
          </cell>
          <cell r="C130">
            <v>10080.699999999999</v>
          </cell>
          <cell r="D130" t="str">
            <v>CASTER    T65X-CASTER BASE</v>
          </cell>
        </row>
        <row r="131">
          <cell r="B131" t="str">
            <v>16M1210</v>
          </cell>
          <cell r="C131">
            <v>10373.299999999999</v>
          </cell>
          <cell r="D131" t="str">
            <v>CASTER    73X CASTER BASE</v>
          </cell>
        </row>
        <row r="132">
          <cell r="B132" t="str">
            <v>16M1216</v>
          </cell>
          <cell r="C132">
            <v>10080.699999999999</v>
          </cell>
          <cell r="D132" t="str">
            <v>CASTER    X65X-CASTER BASE</v>
          </cell>
        </row>
        <row r="133">
          <cell r="B133" t="str">
            <v>16M1253</v>
          </cell>
          <cell r="C133">
            <v>10160.5</v>
          </cell>
          <cell r="D133" t="str">
            <v>FORMS CARDX65XE F+BC CARD</v>
          </cell>
        </row>
        <row r="134">
          <cell r="B134" t="str">
            <v>16M1254</v>
          </cell>
          <cell r="C134">
            <v>17023.3</v>
          </cell>
          <cell r="D134" t="str">
            <v>IPDS CARD X65XE IPDS CARD</v>
          </cell>
        </row>
        <row r="135">
          <cell r="B135" t="str">
            <v>19Z0030</v>
          </cell>
          <cell r="C135">
            <v>10160.5</v>
          </cell>
          <cell r="D135" t="str">
            <v>BAR CD CRDX860DE/X862DE/X864DE</v>
          </cell>
        </row>
        <row r="136">
          <cell r="B136" t="str">
            <v>19Z0031</v>
          </cell>
          <cell r="C136">
            <v>17023.3</v>
          </cell>
          <cell r="D136" t="str">
            <v>IPDS CARD X860DE/X862DE/X864DE</v>
          </cell>
        </row>
        <row r="137">
          <cell r="B137" t="str">
            <v>19Z0032</v>
          </cell>
          <cell r="C137">
            <v>10160.5</v>
          </cell>
          <cell r="D137" t="str">
            <v>BAR CD CRDW850 FORMS &amp; BAR COD</v>
          </cell>
        </row>
        <row r="138">
          <cell r="B138" t="str">
            <v>19Z0033</v>
          </cell>
          <cell r="C138">
            <v>17023.3</v>
          </cell>
          <cell r="D138" t="str">
            <v>IPDS CARD W850 CARD FOR IPDS &amp;</v>
          </cell>
        </row>
        <row r="139">
          <cell r="B139" t="str">
            <v>19Z4038</v>
          </cell>
          <cell r="C139">
            <v>9814.6999999999989</v>
          </cell>
          <cell r="D139" t="str">
            <v>PRSCRB CRDW850 PRESCRIBE CARD</v>
          </cell>
        </row>
        <row r="140">
          <cell r="B140" t="str">
            <v>19Z4039</v>
          </cell>
          <cell r="C140">
            <v>9814.6999999999989</v>
          </cell>
          <cell r="D140" t="str">
            <v>PRSCRB CRD X860de/X862de/X864de PRESCRIB</v>
          </cell>
        </row>
        <row r="141">
          <cell r="B141" t="str">
            <v>22Z0012</v>
          </cell>
          <cell r="C141">
            <v>18273.5</v>
          </cell>
          <cell r="D141" t="str">
            <v xml:space="preserve">520-Sheet Drawer Stand w/ Cabinet </v>
          </cell>
        </row>
        <row r="142">
          <cell r="B142" t="str">
            <v>22Z0013</v>
          </cell>
          <cell r="C142">
            <v>38409</v>
          </cell>
          <cell r="D142" t="str">
            <v>Three Tray Module (1560 Sheet Input Option)</v>
          </cell>
        </row>
        <row r="143">
          <cell r="B143" t="str">
            <v>22Z0014</v>
          </cell>
          <cell r="C143">
            <v>52559.5</v>
          </cell>
          <cell r="D143" t="str">
            <v xml:space="preserve">Tandem Tray Module (2520 Sheet Input Option)  </v>
          </cell>
        </row>
        <row r="144">
          <cell r="B144" t="str">
            <v>22Z0015</v>
          </cell>
          <cell r="C144">
            <v>34179.599999999999</v>
          </cell>
          <cell r="D144" t="str">
            <v xml:space="preserve">High capacity feeder (2000 Sheet input Option) </v>
          </cell>
        </row>
        <row r="145">
          <cell r="B145" t="str">
            <v>22Z0175</v>
          </cell>
          <cell r="C145">
            <v>79318.399999999994</v>
          </cell>
          <cell r="D145" t="str">
            <v xml:space="preserve">Standard office Finisher 4-hole </v>
          </cell>
        </row>
        <row r="146">
          <cell r="B146" t="str">
            <v>22Z0176</v>
          </cell>
          <cell r="C146">
            <v>116423.99999999999</v>
          </cell>
          <cell r="D146" t="str">
            <v xml:space="preserve">Booklet Finisher 4-hole </v>
          </cell>
        </row>
        <row r="147">
          <cell r="B147" t="str">
            <v>22Z0182</v>
          </cell>
          <cell r="C147">
            <v>10133.9</v>
          </cell>
          <cell r="D147" t="str">
            <v>Lexmark C950 Forms and Bar Code Card</v>
          </cell>
        </row>
        <row r="148">
          <cell r="B148" t="str">
            <v>22Z0183</v>
          </cell>
          <cell r="C148">
            <v>27184.5</v>
          </cell>
          <cell r="D148" t="str">
            <v xml:space="preserve">Lexmark C950 Card for IPDS </v>
          </cell>
        </row>
        <row r="149">
          <cell r="B149" t="str">
            <v>22Z0184</v>
          </cell>
          <cell r="C149">
            <v>9867.9</v>
          </cell>
          <cell r="D149" t="str">
            <v>Lexmark C950 PRESCRIBE Card</v>
          </cell>
        </row>
        <row r="150">
          <cell r="B150" t="str">
            <v>22Z0185</v>
          </cell>
          <cell r="C150">
            <v>10133.9</v>
          </cell>
          <cell r="D150" t="str">
            <v>Lexmark X95x Forms and Bar Code Card</v>
          </cell>
        </row>
        <row r="151">
          <cell r="B151" t="str">
            <v>22Z0186</v>
          </cell>
          <cell r="C151">
            <v>27184.5</v>
          </cell>
          <cell r="D151" t="str">
            <v xml:space="preserve">Lexmark X95x Card for IPDS </v>
          </cell>
        </row>
        <row r="152">
          <cell r="B152" t="str">
            <v>22Z0187</v>
          </cell>
          <cell r="C152">
            <v>9867.9</v>
          </cell>
          <cell r="D152" t="str">
            <v>Lexmark X95x PRESCRIBE Card</v>
          </cell>
        </row>
        <row r="153">
          <cell r="B153" t="str">
            <v>24Z0030</v>
          </cell>
          <cell r="C153">
            <v>8990.7999999999993</v>
          </cell>
          <cell r="D153" t="str">
            <v>Lexmark C92x 550-Sheet Drawer</v>
          </cell>
        </row>
        <row r="154">
          <cell r="B154" t="str">
            <v>24Z0030</v>
          </cell>
          <cell r="C154">
            <v>8990.7999999999993</v>
          </cell>
          <cell r="D154" t="str">
            <v>550 Sheet Drawer</v>
          </cell>
        </row>
        <row r="155">
          <cell r="B155" t="str">
            <v>24Z0031</v>
          </cell>
          <cell r="C155">
            <v>12714.099999999999</v>
          </cell>
          <cell r="D155" t="str">
            <v>Lexmark C92x Caster Base with Cabinet</v>
          </cell>
        </row>
        <row r="156">
          <cell r="B156" t="str">
            <v>24Z0031</v>
          </cell>
          <cell r="C156">
            <v>12714.099999999999</v>
          </cell>
          <cell r="D156" t="str">
            <v>C925/X925 Printer Stand (Cabinet + Caster Base)</v>
          </cell>
        </row>
        <row r="157">
          <cell r="B157" t="str">
            <v>24Z0033</v>
          </cell>
          <cell r="C157">
            <v>1170.3999999999999</v>
          </cell>
          <cell r="D157" t="str">
            <v>Lexmark C92x Connectivity Installation K</v>
          </cell>
        </row>
        <row r="158">
          <cell r="B158" t="str">
            <v>24Z0033</v>
          </cell>
          <cell r="C158">
            <v>1170.3999999999999</v>
          </cell>
          <cell r="D158" t="str">
            <v>C925 Connectivity Installation Kit 39USD in local currency</v>
          </cell>
        </row>
        <row r="159">
          <cell r="B159" t="str">
            <v>24Z0038</v>
          </cell>
          <cell r="C159">
            <v>10160.5</v>
          </cell>
          <cell r="D159" t="str">
            <v>Lexmark C925 Forms and Bar Code Card</v>
          </cell>
        </row>
        <row r="160">
          <cell r="B160" t="str">
            <v>24Z0038</v>
          </cell>
          <cell r="C160">
            <v>10160.5</v>
          </cell>
          <cell r="D160" t="str">
            <v>C925 Forms and Bar Code Card</v>
          </cell>
        </row>
        <row r="161">
          <cell r="B161" t="str">
            <v>24Z0039</v>
          </cell>
          <cell r="C161">
            <v>27184.5</v>
          </cell>
          <cell r="D161" t="str">
            <v>Lexmark IPDS Card for C925</v>
          </cell>
        </row>
        <row r="162">
          <cell r="B162" t="str">
            <v>24Z0039</v>
          </cell>
          <cell r="C162">
            <v>27184.5</v>
          </cell>
          <cell r="D162" t="str">
            <v>C925 IPDS Card</v>
          </cell>
        </row>
        <row r="163">
          <cell r="B163" t="str">
            <v>24Z0040</v>
          </cell>
          <cell r="C163">
            <v>9867.9</v>
          </cell>
          <cell r="D163" t="str">
            <v>Lexmark C925 Card for PRESCRIBE</v>
          </cell>
        </row>
        <row r="164">
          <cell r="B164" t="str">
            <v>24Z0040</v>
          </cell>
          <cell r="C164">
            <v>9867.9</v>
          </cell>
          <cell r="D164" t="str">
            <v>C925 PRESCRIBE Card</v>
          </cell>
        </row>
        <row r="165">
          <cell r="B165" t="str">
            <v>24Z0041</v>
          </cell>
          <cell r="C165">
            <v>10160.5</v>
          </cell>
          <cell r="D165" t="str">
            <v>Lexmark X925 Forms and Bar Code Card</v>
          </cell>
        </row>
        <row r="166">
          <cell r="B166" t="str">
            <v>24Z0041</v>
          </cell>
          <cell r="C166">
            <v>10160.5</v>
          </cell>
          <cell r="D166" t="str">
            <v>X925 Forms and Bar Code Card</v>
          </cell>
        </row>
        <row r="167">
          <cell r="B167" t="str">
            <v>24Z0042</v>
          </cell>
          <cell r="C167">
            <v>27184.5</v>
          </cell>
          <cell r="D167" t="str">
            <v>Lexmark IPDS Card for X925</v>
          </cell>
        </row>
        <row r="168">
          <cell r="B168" t="str">
            <v>24Z0042</v>
          </cell>
          <cell r="C168">
            <v>27184.5</v>
          </cell>
          <cell r="D168" t="str">
            <v>X925 IPDS Card</v>
          </cell>
        </row>
        <row r="169">
          <cell r="B169" t="str">
            <v>24Z0043</v>
          </cell>
          <cell r="C169">
            <v>9867.9</v>
          </cell>
          <cell r="D169" t="str">
            <v>Lexmark X925 Card for PRESCRIBE</v>
          </cell>
        </row>
        <row r="170">
          <cell r="B170" t="str">
            <v>24Z0043</v>
          </cell>
          <cell r="C170">
            <v>9867.9</v>
          </cell>
          <cell r="D170" t="str">
            <v>X925 PRESCRIBE Card</v>
          </cell>
        </row>
        <row r="171">
          <cell r="B171" t="str">
            <v>24Z0060</v>
          </cell>
          <cell r="C171">
            <v>5187</v>
          </cell>
          <cell r="D171" t="str">
            <v>Lexmark MarkNet N8120 Gigabit Ethernet</v>
          </cell>
        </row>
        <row r="172">
          <cell r="B172" t="str">
            <v>24Z0060</v>
          </cell>
          <cell r="C172">
            <v>5187</v>
          </cell>
          <cell r="D172" t="str">
            <v>C925 MarkNet N8120 Gigabit Ethernet Print Server Kit</v>
          </cell>
        </row>
        <row r="173">
          <cell r="B173" t="str">
            <v>24Z0061</v>
          </cell>
          <cell r="C173">
            <v>15214.499999999998</v>
          </cell>
          <cell r="D173" t="str">
            <v>Lexmark MarkNet N8130 Fiber Ethernet 100</v>
          </cell>
        </row>
        <row r="174">
          <cell r="B174" t="str">
            <v>24Z0061</v>
          </cell>
          <cell r="C174">
            <v>15214.499999999998</v>
          </cell>
          <cell r="D174" t="str">
            <v>C925 MarkNet N8130 Fiber Ethernet Print Server Kit</v>
          </cell>
        </row>
        <row r="175">
          <cell r="B175" t="str">
            <v>24Z0063</v>
          </cell>
          <cell r="C175">
            <v>13379.099999999999</v>
          </cell>
          <cell r="D175" t="str">
            <v>C925 MarkNet N8250 802.11b/g/n Wireless Print Server Kit</v>
          </cell>
        </row>
        <row r="176">
          <cell r="B176" t="str">
            <v>24Z0064</v>
          </cell>
          <cell r="C176">
            <v>3351.6</v>
          </cell>
          <cell r="D176" t="str">
            <v>Lexmark RS-232C SERIAL INTERFACE CARD</v>
          </cell>
        </row>
        <row r="177">
          <cell r="B177" t="str">
            <v>24Z0064</v>
          </cell>
          <cell r="C177">
            <v>3351.6</v>
          </cell>
          <cell r="D177" t="str">
            <v>C925 RS-232C Serial Interface Card Kit</v>
          </cell>
        </row>
        <row r="178">
          <cell r="B178" t="str">
            <v>24Z0065</v>
          </cell>
          <cell r="C178">
            <v>3351.6</v>
          </cell>
          <cell r="D178" t="str">
            <v>Lexmark PARALLEL 1284-B INTERFACE CARD</v>
          </cell>
        </row>
        <row r="179">
          <cell r="B179" t="str">
            <v>24Z0065</v>
          </cell>
          <cell r="C179">
            <v>3351.6</v>
          </cell>
          <cell r="D179" t="str">
            <v>C925 Parallel 1284-B Interface Card Kit</v>
          </cell>
        </row>
        <row r="180">
          <cell r="B180" t="str">
            <v>25A0015</v>
          </cell>
          <cell r="C180">
            <v>21704.899999999998</v>
          </cell>
          <cell r="D180" t="str">
            <v>OPTION    DUPLEX UNIT</v>
          </cell>
        </row>
        <row r="181">
          <cell r="B181" t="str">
            <v>25C0433</v>
          </cell>
          <cell r="C181">
            <v>10160.5</v>
          </cell>
          <cell r="D181" t="str">
            <v>BAR CD CRDC73X F+BC CARD</v>
          </cell>
        </row>
        <row r="182">
          <cell r="B182" t="str">
            <v>25C0434</v>
          </cell>
          <cell r="C182">
            <v>17023.3</v>
          </cell>
          <cell r="D182" t="str">
            <v>IPDS CARD C73X IPDS CARD (LXK)</v>
          </cell>
        </row>
        <row r="183">
          <cell r="B183" t="str">
            <v>26G0050</v>
          </cell>
          <cell r="C183">
            <v>10133.9</v>
          </cell>
          <cell r="D183" t="str">
            <v>X548 Forms and Bar Code Card</v>
          </cell>
        </row>
        <row r="184">
          <cell r="B184" t="str">
            <v>26G0051</v>
          </cell>
          <cell r="C184">
            <v>27184.5</v>
          </cell>
          <cell r="D184" t="str">
            <v>X548 Card for IPDS</v>
          </cell>
        </row>
        <row r="185">
          <cell r="B185" t="str">
            <v>26G0052</v>
          </cell>
          <cell r="C185">
            <v>9867.9</v>
          </cell>
          <cell r="D185" t="str">
            <v>X548 Prescribe Card</v>
          </cell>
        </row>
        <row r="186">
          <cell r="B186" t="str">
            <v>27S2100</v>
          </cell>
          <cell r="C186">
            <v>10612.699999999999</v>
          </cell>
          <cell r="D186" t="str">
            <v>OPTION    C73X 550 SHEET DRAWE</v>
          </cell>
        </row>
        <row r="187">
          <cell r="B187" t="str">
            <v>27S2190</v>
          </cell>
          <cell r="C187">
            <v>4788</v>
          </cell>
          <cell r="D187" t="str">
            <v>DRAWER OPTSPACER ASSEMBLY</v>
          </cell>
        </row>
        <row r="188">
          <cell r="B188" t="str">
            <v>27S2400</v>
          </cell>
          <cell r="C188">
            <v>21226.1</v>
          </cell>
          <cell r="D188" t="str">
            <v>OPTION    C73X 2000 SHEET DRAW</v>
          </cell>
        </row>
        <row r="189">
          <cell r="B189" t="str">
            <v>27S2650</v>
          </cell>
          <cell r="C189">
            <v>12740.699999999999</v>
          </cell>
          <cell r="D189" t="str">
            <v>OPTION    C73X 550 SPECIAL MED</v>
          </cell>
        </row>
        <row r="190">
          <cell r="B190" t="str">
            <v>27X0014</v>
          </cell>
          <cell r="C190">
            <v>16198.699999999999</v>
          </cell>
          <cell r="D190" t="str">
            <v>Lexmark Hard Disk Drive (160+GB)</v>
          </cell>
        </row>
        <row r="191">
          <cell r="B191" t="str">
            <v>27X0014</v>
          </cell>
          <cell r="C191">
            <v>16198.699999999999</v>
          </cell>
          <cell r="D191" t="str">
            <v xml:space="preserve">160GB Hard Drive </v>
          </cell>
        </row>
        <row r="192">
          <cell r="B192" t="str">
            <v>27X0030</v>
          </cell>
          <cell r="C192">
            <v>13379.099999999999</v>
          </cell>
          <cell r="D192" t="str">
            <v>MarkNet N8250 802.11b/g/n Wireless Print Server (Rest of the World)</v>
          </cell>
        </row>
        <row r="193">
          <cell r="B193" t="str">
            <v>30G0228</v>
          </cell>
          <cell r="C193">
            <v>9841.2999999999993</v>
          </cell>
          <cell r="D193" t="str">
            <v>PRSCRB CRDT656 PRESCRIBE CARD</v>
          </cell>
        </row>
        <row r="194">
          <cell r="B194" t="str">
            <v>30G0232</v>
          </cell>
          <cell r="C194">
            <v>17023.3</v>
          </cell>
          <cell r="D194" t="str">
            <v>IPDS CARD T656 IPDS CARD</v>
          </cell>
        </row>
        <row r="195">
          <cell r="B195" t="str">
            <v>30G0238</v>
          </cell>
          <cell r="C195">
            <v>10160.5</v>
          </cell>
          <cell r="D195" t="str">
            <v>FORMS CARDT656 FORMS &amp; BAR COD</v>
          </cell>
        </row>
        <row r="196">
          <cell r="B196" t="str">
            <v>30G0800</v>
          </cell>
          <cell r="C196">
            <v>6277.5999999999995</v>
          </cell>
          <cell r="D196" t="str">
            <v>OPTION    250 OPTION TRAY</v>
          </cell>
        </row>
        <row r="197">
          <cell r="B197" t="str">
            <v>30G0802</v>
          </cell>
          <cell r="C197">
            <v>7846.9999999999991</v>
          </cell>
          <cell r="D197" t="str">
            <v>OPTION    JR 550 OPTION TRAY</v>
          </cell>
        </row>
        <row r="198">
          <cell r="B198" t="str">
            <v>30G0804</v>
          </cell>
          <cell r="C198">
            <v>16837.099999999999</v>
          </cell>
          <cell r="D198" t="str">
            <v>OPTION    HIGH CAPACITY INPUT</v>
          </cell>
        </row>
        <row r="199">
          <cell r="B199" t="str">
            <v>30G0806</v>
          </cell>
          <cell r="C199">
            <v>7846.9999999999991</v>
          </cell>
          <cell r="D199" t="str">
            <v>Lexmark T650 250-Sheet Duplex Unit</v>
          </cell>
        </row>
        <row r="200">
          <cell r="B200" t="str">
            <v>30G0807</v>
          </cell>
          <cell r="C200">
            <v>10586.099999999999</v>
          </cell>
          <cell r="D200" t="str">
            <v>OPTION    4062 ENVELOPE FEEDR</v>
          </cell>
        </row>
        <row r="201">
          <cell r="B201" t="str">
            <v>30G0829</v>
          </cell>
          <cell r="C201">
            <v>6596.7999999999993</v>
          </cell>
          <cell r="D201" t="str">
            <v>PRCRYP CRDPRINTCRYPTION CARD</v>
          </cell>
        </row>
        <row r="202">
          <cell r="B202" t="str">
            <v>30G0829</v>
          </cell>
          <cell r="C202">
            <v>6596.7999999999993</v>
          </cell>
          <cell r="D202" t="str">
            <v>C792, C925, X792, X925 PrintCryption Card</v>
          </cell>
        </row>
        <row r="203">
          <cell r="B203" t="str">
            <v>30G0830</v>
          </cell>
          <cell r="C203">
            <v>10160.5</v>
          </cell>
          <cell r="D203" t="str">
            <v>FORMS CARDT650/2 F+BC CARD</v>
          </cell>
        </row>
        <row r="204">
          <cell r="B204" t="str">
            <v>30G0831</v>
          </cell>
          <cell r="C204">
            <v>17023.3</v>
          </cell>
          <cell r="D204" t="str">
            <v>IPDS CARD T650/2 IPDS CARD</v>
          </cell>
        </row>
        <row r="205">
          <cell r="B205" t="str">
            <v>30G0834</v>
          </cell>
          <cell r="C205">
            <v>10160.5</v>
          </cell>
          <cell r="D205" t="str">
            <v>FORMS CARDT654 F+BC CARD</v>
          </cell>
        </row>
        <row r="206">
          <cell r="B206" t="str">
            <v>30G0835</v>
          </cell>
          <cell r="C206">
            <v>17023.3</v>
          </cell>
          <cell r="D206" t="str">
            <v>IPDS CARD T654 IPDS CARD</v>
          </cell>
        </row>
        <row r="207">
          <cell r="B207" t="str">
            <v>30G0836</v>
          </cell>
          <cell r="C207">
            <v>9734.9</v>
          </cell>
          <cell r="D207" t="str">
            <v>DRAWER OPT200 SHEET UNIVERSALL</v>
          </cell>
        </row>
        <row r="208">
          <cell r="B208" t="str">
            <v>30G0849</v>
          </cell>
          <cell r="C208">
            <v>9256.7999999999993</v>
          </cell>
          <cell r="D208" t="str">
            <v>DRAWER OPT550 SHEET LOCKABLE D</v>
          </cell>
        </row>
        <row r="209">
          <cell r="B209" t="str">
            <v>30G0850</v>
          </cell>
          <cell r="C209">
            <v>15134.699999999999</v>
          </cell>
          <cell r="D209" t="str">
            <v>OPTION    4062 STAPLESMART II</v>
          </cell>
        </row>
        <row r="210">
          <cell r="B210" t="str">
            <v>30G0851</v>
          </cell>
          <cell r="C210">
            <v>7075.5999999999995</v>
          </cell>
          <cell r="D210" t="str">
            <v>OPTION    4062 550 OUTPUT EXP</v>
          </cell>
        </row>
        <row r="211">
          <cell r="B211" t="str">
            <v>30G0852</v>
          </cell>
          <cell r="C211">
            <v>13458.9</v>
          </cell>
          <cell r="D211" t="str">
            <v>Lexmark T65x 5-Bin Mailbox</v>
          </cell>
        </row>
        <row r="212">
          <cell r="B212" t="str">
            <v>30G0853</v>
          </cell>
          <cell r="C212">
            <v>13458.9</v>
          </cell>
          <cell r="D212" t="str">
            <v>TRAY OPT  4062 HI-CAP OUTPUT</v>
          </cell>
        </row>
        <row r="213">
          <cell r="B213" t="str">
            <v>30G0854</v>
          </cell>
          <cell r="C213">
            <v>1968.3999999999999</v>
          </cell>
          <cell r="D213" t="str">
            <v>OPTION    SPACER OPTION TRAY 5</v>
          </cell>
        </row>
        <row r="214">
          <cell r="B214" t="str">
            <v>30G0859</v>
          </cell>
          <cell r="C214">
            <v>11836.3</v>
          </cell>
          <cell r="D214" t="str">
            <v>DRAWER OPT400 UAT LOCKABLE DRA</v>
          </cell>
        </row>
        <row r="215">
          <cell r="B215" t="str">
            <v>30G0860</v>
          </cell>
          <cell r="C215">
            <v>10453.099999999999</v>
          </cell>
          <cell r="D215" t="str">
            <v>DRAWER OPT400 SHEET UAT DRAWER</v>
          </cell>
        </row>
        <row r="216">
          <cell r="B216" t="str">
            <v>30G0871</v>
          </cell>
          <cell r="C216">
            <v>8352.4</v>
          </cell>
          <cell r="D216" t="str">
            <v>DRAWER OPT200 SHEET UAT DRAWER</v>
          </cell>
        </row>
        <row r="217">
          <cell r="B217" t="str">
            <v>30G2030</v>
          </cell>
          <cell r="C217">
            <v>9841.2999999999993</v>
          </cell>
          <cell r="D217" t="str">
            <v>PRSCRB CRDT650/2 PRESCRIBE CAR</v>
          </cell>
        </row>
        <row r="218">
          <cell r="B218" t="str">
            <v>30G2031</v>
          </cell>
          <cell r="C218">
            <v>9841.2999999999993</v>
          </cell>
          <cell r="D218" t="str">
            <v>PRSCRB CRDT654 PRESCRIBE CARD</v>
          </cell>
        </row>
        <row r="219">
          <cell r="B219" t="str">
            <v>34S0073</v>
          </cell>
          <cell r="C219">
            <v>9841.2999999999993</v>
          </cell>
          <cell r="D219" t="str">
            <v>PRSCRB CRDPRESCRIBE FOR LONGBO</v>
          </cell>
        </row>
        <row r="220">
          <cell r="B220" t="str">
            <v>34S0074</v>
          </cell>
          <cell r="C220">
            <v>19231.099999999999</v>
          </cell>
          <cell r="D220" t="str">
            <v>IPDS CARD  E460/E462 IPDS Card (LXK)</v>
          </cell>
        </row>
        <row r="221">
          <cell r="B221" t="str">
            <v>34S0250</v>
          </cell>
          <cell r="C221">
            <v>3005.7999999999997</v>
          </cell>
          <cell r="D221" t="str">
            <v>TRAY      ASM 250 WITH PACKAGI</v>
          </cell>
        </row>
        <row r="222">
          <cell r="B222" t="str">
            <v>34S0550</v>
          </cell>
          <cell r="C222">
            <v>4202.8</v>
          </cell>
          <cell r="D222" t="str">
            <v>TRAY      ASM 550 WITH PACKAGI</v>
          </cell>
        </row>
        <row r="223">
          <cell r="B223" t="str">
            <v>34S0975</v>
          </cell>
          <cell r="C223">
            <v>12767.3</v>
          </cell>
          <cell r="D223" t="str">
            <v>FORMS CARD E460 Forms + Bar Code Card w/</v>
          </cell>
        </row>
        <row r="224">
          <cell r="B224" t="str">
            <v>34S3018</v>
          </cell>
          <cell r="C224">
            <v>9841.2999999999993</v>
          </cell>
          <cell r="D224" t="str">
            <v>PRSCRB CRDX463/6 PRESCRIBE CAR</v>
          </cell>
        </row>
        <row r="225">
          <cell r="B225" t="str">
            <v>34S7720</v>
          </cell>
          <cell r="C225">
            <v>17023.3</v>
          </cell>
          <cell r="D225" t="str">
            <v>IPDS CARD X46X IPDS CARD</v>
          </cell>
        </row>
        <row r="226">
          <cell r="B226" t="str">
            <v>34S7721</v>
          </cell>
          <cell r="C226">
            <v>10160.5</v>
          </cell>
          <cell r="D226" t="str">
            <v>FORMS CARDX46X F+BC CARD</v>
          </cell>
        </row>
        <row r="227">
          <cell r="B227" t="str">
            <v>47B0110</v>
          </cell>
          <cell r="C227">
            <v>11224.5</v>
          </cell>
          <cell r="D227" t="str">
            <v>DRAWER OPTC790, X790 SERIES 55</v>
          </cell>
        </row>
        <row r="228">
          <cell r="B228" t="str">
            <v>47B0110</v>
          </cell>
          <cell r="C228">
            <v>11224.5</v>
          </cell>
          <cell r="D228" t="str">
            <v>C79x, X79x 550-Sheet Drawer</v>
          </cell>
        </row>
        <row r="229">
          <cell r="B229" t="str">
            <v>47B0111</v>
          </cell>
          <cell r="C229">
            <v>25295.899999999998</v>
          </cell>
          <cell r="D229" t="str">
            <v>HI CAP FDRC790, X790 SERIES 20</v>
          </cell>
        </row>
        <row r="230">
          <cell r="B230" t="str">
            <v>47B0111</v>
          </cell>
          <cell r="C230">
            <v>25295.899999999998</v>
          </cell>
          <cell r="D230" t="str">
            <v>C79x, X79x 2000-Sheet High Capacity Feeder</v>
          </cell>
        </row>
        <row r="231">
          <cell r="B231" t="str">
            <v>47B0112</v>
          </cell>
          <cell r="C231">
            <v>5080.5999999999995</v>
          </cell>
          <cell r="D231" t="str">
            <v>FURNITURE C790, X790 SERIES SP</v>
          </cell>
        </row>
        <row r="232">
          <cell r="B232" t="str">
            <v>47B0112</v>
          </cell>
          <cell r="C232">
            <v>5080.5999999999995</v>
          </cell>
          <cell r="D232" t="str">
            <v>C79x, X79x Spacer</v>
          </cell>
        </row>
        <row r="233">
          <cell r="B233" t="str">
            <v>47B0113</v>
          </cell>
          <cell r="C233">
            <v>13751.5</v>
          </cell>
          <cell r="D233" t="str">
            <v>Lexmark C79x, X79x Banner Media Tray</v>
          </cell>
        </row>
        <row r="234">
          <cell r="B234" t="str">
            <v>47B0113</v>
          </cell>
          <cell r="C234">
            <v>13751.5</v>
          </cell>
          <cell r="D234" t="str">
            <v>C79x, X79x Banner Media Tray</v>
          </cell>
        </row>
        <row r="235">
          <cell r="B235" t="str">
            <v>47B0114</v>
          </cell>
          <cell r="C235">
            <v>10080.699999999999</v>
          </cell>
          <cell r="D235" t="str">
            <v>CASTER    C790, X790 SERIES CA</v>
          </cell>
        </row>
        <row r="236">
          <cell r="B236" t="str">
            <v>47B0114</v>
          </cell>
          <cell r="C236">
            <v>10080.699999999999</v>
          </cell>
          <cell r="D236" t="str">
            <v>C79x, X79x Caster Base</v>
          </cell>
        </row>
        <row r="237">
          <cell r="B237" t="str">
            <v>47B1100</v>
          </cell>
          <cell r="C237">
            <v>18592.699999999997</v>
          </cell>
          <cell r="D237" t="str">
            <v>C79x, X79x Finisher</v>
          </cell>
        </row>
        <row r="238">
          <cell r="B238" t="str">
            <v>47B1101</v>
          </cell>
          <cell r="C238">
            <v>18592.699999999997</v>
          </cell>
          <cell r="D238" t="str">
            <v>MFP OPTIONLEXMARK C790/X790 SE</v>
          </cell>
        </row>
        <row r="239">
          <cell r="B239" t="str">
            <v>47B1101</v>
          </cell>
          <cell r="C239">
            <v>18592.699999999997</v>
          </cell>
          <cell r="D239" t="str">
            <v>C79x, X79x 5-Bin Mailbox</v>
          </cell>
        </row>
        <row r="240">
          <cell r="B240" t="str">
            <v>47B1102</v>
          </cell>
          <cell r="C240">
            <v>14682.499999999998</v>
          </cell>
          <cell r="D240" t="str">
            <v>MFP OPTIONLEXMARK C790/X790 SE</v>
          </cell>
        </row>
        <row r="241">
          <cell r="B241" t="str">
            <v>47B1102</v>
          </cell>
          <cell r="C241">
            <v>14682.499999999998</v>
          </cell>
          <cell r="D241" t="str">
            <v>C79x, X79x High Capacity Output Stacker</v>
          </cell>
        </row>
        <row r="242">
          <cell r="B242" t="str">
            <v>47B1103</v>
          </cell>
          <cell r="C242">
            <v>26572.699999999997</v>
          </cell>
          <cell r="D242" t="str">
            <v>MFP OPTIONLEXMARK C790/X790 SE</v>
          </cell>
        </row>
        <row r="243">
          <cell r="B243" t="str">
            <v>47B1103</v>
          </cell>
          <cell r="C243">
            <v>26572.699999999997</v>
          </cell>
          <cell r="D243" t="str">
            <v>C79x, X79x Finisher with Hole Punch</v>
          </cell>
        </row>
        <row r="244">
          <cell r="B244" t="str">
            <v>47B1110</v>
          </cell>
          <cell r="C244">
            <v>10160.5</v>
          </cell>
          <cell r="D244" t="str">
            <v>Lexmark X79x Forms and Bar Code Card</v>
          </cell>
        </row>
        <row r="245">
          <cell r="B245" t="str">
            <v>47B1110</v>
          </cell>
          <cell r="C245">
            <v>10160.5</v>
          </cell>
          <cell r="D245" t="str">
            <v>X79X Forms and Bar Code Card</v>
          </cell>
        </row>
        <row r="246">
          <cell r="B246" t="str">
            <v>47B1111</v>
          </cell>
          <cell r="C246">
            <v>27184.5</v>
          </cell>
          <cell r="D246" t="str">
            <v>Lexmark IPDS Card for X79x</v>
          </cell>
        </row>
        <row r="247">
          <cell r="B247" t="str">
            <v>47B1111</v>
          </cell>
          <cell r="C247">
            <v>27184.5</v>
          </cell>
          <cell r="D247" t="str">
            <v>X79X IPDS Card</v>
          </cell>
        </row>
        <row r="248">
          <cell r="B248" t="str">
            <v>47B1112</v>
          </cell>
          <cell r="C248">
            <v>9867.9</v>
          </cell>
          <cell r="D248" t="str">
            <v>Lexmark X79x Card for PRESCRIBE</v>
          </cell>
        </row>
        <row r="249">
          <cell r="B249" t="str">
            <v>47B1112</v>
          </cell>
          <cell r="C249">
            <v>9867.9</v>
          </cell>
          <cell r="D249" t="str">
            <v>X79X PRESCRIBE Card</v>
          </cell>
        </row>
        <row r="250">
          <cell r="B250" t="str">
            <v>47B1113</v>
          </cell>
          <cell r="C250">
            <v>10160.5</v>
          </cell>
          <cell r="D250" t="str">
            <v>Lexmark C79x Forms and Bar Code Card</v>
          </cell>
        </row>
        <row r="251">
          <cell r="B251" t="str">
            <v>47B1113</v>
          </cell>
          <cell r="C251">
            <v>10160.5</v>
          </cell>
          <cell r="D251" t="str">
            <v>C79X Forms and Bar Code Card</v>
          </cell>
        </row>
        <row r="252">
          <cell r="B252" t="str">
            <v>47B1114</v>
          </cell>
          <cell r="C252">
            <v>27184.5</v>
          </cell>
          <cell r="D252" t="str">
            <v>Lexmark IPDS Card for C79x</v>
          </cell>
        </row>
        <row r="253">
          <cell r="B253" t="str">
            <v>47B1114</v>
          </cell>
          <cell r="C253">
            <v>27184.5</v>
          </cell>
          <cell r="D253" t="str">
            <v>C79X IPDS Card</v>
          </cell>
        </row>
        <row r="254">
          <cell r="B254" t="str">
            <v>47B1115</v>
          </cell>
          <cell r="C254">
            <v>9867.9</v>
          </cell>
          <cell r="D254" t="str">
            <v>Lexmark C79x Card for PRESCRIBE</v>
          </cell>
        </row>
        <row r="255">
          <cell r="B255" t="str">
            <v>47B1115</v>
          </cell>
          <cell r="C255">
            <v>9867.9</v>
          </cell>
          <cell r="D255" t="str">
            <v>C79X PRESCRIBE Card</v>
          </cell>
        </row>
        <row r="256">
          <cell r="B256" t="str">
            <v>57X9000</v>
          </cell>
          <cell r="C256">
            <v>6570.2</v>
          </cell>
          <cell r="D256" t="str">
            <v>Lexmark PrintCryption Card for the Lexma</v>
          </cell>
        </row>
        <row r="257">
          <cell r="B257" t="str">
            <v>57X9000</v>
          </cell>
          <cell r="C257">
            <v>6570.2</v>
          </cell>
          <cell r="D257" t="str">
            <v>Lexmark PrintCryption Card</v>
          </cell>
        </row>
        <row r="258">
          <cell r="B258" t="str">
            <v>57X9000</v>
          </cell>
          <cell r="C258">
            <v>6570.2</v>
          </cell>
          <cell r="D258" t="str">
            <v>Lexmark PrintCryption Card</v>
          </cell>
        </row>
        <row r="259">
          <cell r="B259" t="str">
            <v>MS00497</v>
          </cell>
          <cell r="C259">
            <v>10160.5</v>
          </cell>
          <cell r="D259" t="str">
            <v>FORMS CARD X73xe F+BC Card</v>
          </cell>
        </row>
        <row r="260">
          <cell r="B260" t="str">
            <v>MS00498</v>
          </cell>
          <cell r="C260">
            <v>17023.3</v>
          </cell>
          <cell r="D260" t="str">
            <v>IPDS CARD  X73x IPDS Card</v>
          </cell>
        </row>
        <row r="261">
          <cell r="B261" t="str">
            <v>MS04004</v>
          </cell>
          <cell r="C261">
            <v>9841.2999999999993</v>
          </cell>
          <cell r="D261" t="str">
            <v>PRSCRB CRD PRESCRIBE Card for X73x</v>
          </cell>
        </row>
        <row r="262">
          <cell r="B262">
            <v>3065077</v>
          </cell>
          <cell r="C262">
            <v>4794.2999999999993</v>
          </cell>
          <cell r="D262" t="str">
            <v>550 Sheet 2nd Tray</v>
          </cell>
        </row>
        <row r="263">
          <cell r="B263" t="str">
            <v>1010070</v>
          </cell>
          <cell r="C263">
            <v>26845.139999999996</v>
          </cell>
          <cell r="D263" t="str">
            <v>OPTION    OPTRAFORMS FLASH</v>
          </cell>
        </row>
        <row r="264">
          <cell r="B264" t="str">
            <v>1021231</v>
          </cell>
          <cell r="C264">
            <v>657.43299999999999</v>
          </cell>
          <cell r="D264" t="str">
            <v>FEATURE   10' PAR CABLE ROHS</v>
          </cell>
        </row>
        <row r="265">
          <cell r="B265" t="str">
            <v>1021241</v>
          </cell>
          <cell r="C265">
            <v>5834.7099999999991</v>
          </cell>
          <cell r="D265" t="str">
            <v>FEATURE   S CHINA FONT SHAFT</v>
          </cell>
        </row>
        <row r="266">
          <cell r="B266" t="str">
            <v>1021242</v>
          </cell>
          <cell r="C266">
            <v>5834.7099999999991</v>
          </cell>
          <cell r="D266" t="str">
            <v>FEATURE   T CHINA FONT SHAFT</v>
          </cell>
        </row>
        <row r="267">
          <cell r="B267" t="str">
            <v>1025033</v>
          </cell>
          <cell r="C267">
            <v>27420.392999999996</v>
          </cell>
          <cell r="D267" t="str">
            <v>Lexmark 1024MB DDR2-DRAM (C73x, X560, T6</v>
          </cell>
        </row>
        <row r="268">
          <cell r="B268" t="str">
            <v>1025043</v>
          </cell>
          <cell r="C268">
            <v>27420.392999999996</v>
          </cell>
          <cell r="D268" t="str">
            <v>OPTION    1G DDR2 ASSEMBLY</v>
          </cell>
        </row>
        <row r="269">
          <cell r="B269" t="str">
            <v>10B2300</v>
          </cell>
          <cell r="C269">
            <v>13723.892</v>
          </cell>
          <cell r="D269" t="str">
            <v>OPTION    LXK C75X 500 DRAWER</v>
          </cell>
        </row>
        <row r="270">
          <cell r="B270" t="str">
            <v>10B2400</v>
          </cell>
          <cell r="C270">
            <v>16654.938999999998</v>
          </cell>
          <cell r="D270" t="str">
            <v>OPTION    LXK C75X DUPLEX UNIT</v>
          </cell>
        </row>
        <row r="271">
          <cell r="B271" t="str">
            <v>10B3600</v>
          </cell>
          <cell r="C271">
            <v>38624.131000000001</v>
          </cell>
          <cell r="D271" t="str">
            <v>OPTION    LXK C75X 2000 SHT DR</v>
          </cell>
        </row>
        <row r="272">
          <cell r="B272" t="str">
            <v>10B3602</v>
          </cell>
          <cell r="C272">
            <v>77303.050999999992</v>
          </cell>
          <cell r="D272" t="str">
            <v>OPTION    LXK C75X FINISH SHOR</v>
          </cell>
        </row>
        <row r="273">
          <cell r="B273" t="str">
            <v>10B3603</v>
          </cell>
          <cell r="C273">
            <v>77303.050999999992</v>
          </cell>
          <cell r="D273" t="str">
            <v>OPTION    LXK C75X FINISH TALL</v>
          </cell>
        </row>
        <row r="274">
          <cell r="B274" t="str">
            <v>10G0748</v>
          </cell>
          <cell r="C274">
            <v>26845.139999999996</v>
          </cell>
          <cell r="D274" t="str">
            <v>FEATURE   32MB OPT FRMS FLSH</v>
          </cell>
        </row>
        <row r="275">
          <cell r="B275" t="str">
            <v>10G0800</v>
          </cell>
          <cell r="C275">
            <v>11642.029</v>
          </cell>
          <cell r="D275" t="str">
            <v>DUPLEX    T63X 250 SHEET</v>
          </cell>
        </row>
        <row r="276">
          <cell r="B276" t="str">
            <v>10Z3038</v>
          </cell>
          <cell r="C276">
            <v>16079.692999999999</v>
          </cell>
          <cell r="D276" t="str">
            <v>Lexmark C782 Hard Disk Drive</v>
          </cell>
        </row>
        <row r="277">
          <cell r="B277" t="str">
            <v>11K0719</v>
          </cell>
          <cell r="C277">
            <v>26516.42</v>
          </cell>
          <cell r="D277" t="str">
            <v>OPTION    A4 2000 SHEET TRAY</v>
          </cell>
        </row>
        <row r="278">
          <cell r="B278" t="str">
            <v>11K0720</v>
          </cell>
          <cell r="C278">
            <v>8300.0820000000003</v>
          </cell>
          <cell r="D278" t="str">
            <v>OPTION    ENVELOPE FEEDER</v>
          </cell>
        </row>
        <row r="279">
          <cell r="B279" t="str">
            <v>11K0721</v>
          </cell>
          <cell r="C279">
            <v>9560.1589999999997</v>
          </cell>
          <cell r="D279" t="str">
            <v>OPTION    250 DUPLEX</v>
          </cell>
        </row>
        <row r="280">
          <cell r="B280" t="str">
            <v>11K0723</v>
          </cell>
          <cell r="C280">
            <v>10628.477999999999</v>
          </cell>
          <cell r="D280" t="str">
            <v>OPTION    OUTPUT EXPANDER</v>
          </cell>
        </row>
        <row r="281">
          <cell r="B281" t="str">
            <v>11K0724</v>
          </cell>
          <cell r="C281">
            <v>13367.781000000001</v>
          </cell>
          <cell r="D281" t="str">
            <v>OPTION    5 BIN MAILBOX WDW</v>
          </cell>
        </row>
        <row r="282">
          <cell r="B282" t="str">
            <v>11K1059</v>
          </cell>
          <cell r="C282">
            <v>2629.732</v>
          </cell>
          <cell r="D282" t="str">
            <v>TRAY ASM  OPTION 250 WED</v>
          </cell>
        </row>
        <row r="283">
          <cell r="B283" t="str">
            <v>11K1060</v>
          </cell>
          <cell r="C283">
            <v>3095.4070000000002</v>
          </cell>
          <cell r="D283" t="str">
            <v>TRAY ASM  OPTION 500 WED</v>
          </cell>
        </row>
        <row r="284">
          <cell r="B284" t="str">
            <v>11K1440</v>
          </cell>
          <cell r="C284">
            <v>17120.628000000001</v>
          </cell>
          <cell r="D284" t="str">
            <v>OPTION    HI CAP OUTPUT EXPAND</v>
          </cell>
        </row>
        <row r="285">
          <cell r="B285" t="str">
            <v>11K1878</v>
          </cell>
          <cell r="C285">
            <v>8300.0820000000003</v>
          </cell>
          <cell r="D285" t="str">
            <v>OPTION    250 OPT W/SP M TRY</v>
          </cell>
        </row>
        <row r="286">
          <cell r="B286" t="str">
            <v>11K1941</v>
          </cell>
          <cell r="C286">
            <v>3725.4489999999996</v>
          </cell>
          <cell r="D286" t="str">
            <v>TRAY      UAT 400/T OPTION</v>
          </cell>
        </row>
        <row r="287">
          <cell r="B287" t="str">
            <v>11K1942</v>
          </cell>
          <cell r="C287">
            <v>9395.7989999999991</v>
          </cell>
          <cell r="D287" t="str">
            <v>OPTION    UAT 400</v>
          </cell>
        </row>
        <row r="288">
          <cell r="B288" t="str">
            <v>11K3927</v>
          </cell>
          <cell r="C288">
            <v>13504.75</v>
          </cell>
          <cell r="D288" t="str">
            <v>TOP ASM   T52X/62X HDISK/L&gt;5GB</v>
          </cell>
        </row>
        <row r="289">
          <cell r="B289" t="str">
            <v>11K4120</v>
          </cell>
          <cell r="C289">
            <v>19284.670999999998</v>
          </cell>
          <cell r="D289" t="str">
            <v>FEATURE   COAX/TWINAX ADAPTER</v>
          </cell>
        </row>
        <row r="290">
          <cell r="B290" t="str">
            <v>11K4200</v>
          </cell>
          <cell r="C290">
            <v>3506.2999999999997</v>
          </cell>
          <cell r="D290" t="str">
            <v>FEATURE GPSER/PAR CARD+C CABLE</v>
          </cell>
        </row>
        <row r="291">
          <cell r="B291" t="str">
            <v>11K4250</v>
          </cell>
          <cell r="C291">
            <v>931.35699999999997</v>
          </cell>
          <cell r="D291" t="str">
            <v>FEATURE   PAR 1284 C-B ADAPTER</v>
          </cell>
        </row>
        <row r="292">
          <cell r="B292" t="str">
            <v>11K4300</v>
          </cell>
          <cell r="C292">
            <v>3506.2999999999997</v>
          </cell>
          <cell r="D292" t="str">
            <v>FEATURE GPSER/PAR CARD+ADAPTER</v>
          </cell>
        </row>
        <row r="293">
          <cell r="B293" t="str">
            <v>11K4601</v>
          </cell>
          <cell r="C293">
            <v>2629.732</v>
          </cell>
          <cell r="D293" t="str">
            <v>FEATURE   PARALLEL INA SMALLER</v>
          </cell>
        </row>
        <row r="294">
          <cell r="B294" t="str">
            <v>11K4602</v>
          </cell>
          <cell r="C294">
            <v>2553.6</v>
          </cell>
          <cell r="D294" t="str">
            <v>FEATURE   SERIAL INA SMALLER</v>
          </cell>
        </row>
        <row r="295">
          <cell r="B295" t="str">
            <v>11K4632</v>
          </cell>
          <cell r="C295">
            <v>15230.508999999998</v>
          </cell>
          <cell r="D295" t="str">
            <v>FEATURE   32MB NAND FLASH</v>
          </cell>
        </row>
        <row r="296">
          <cell r="B296" t="str">
            <v>11K4648</v>
          </cell>
          <cell r="C296">
            <v>9313.6189999999988</v>
          </cell>
          <cell r="D296" t="str">
            <v>OPTION    KIOSK HORZ PRESENTER</v>
          </cell>
        </row>
        <row r="297">
          <cell r="B297" t="str">
            <v>12B0083</v>
          </cell>
          <cell r="C297">
            <v>14216.971999999998</v>
          </cell>
          <cell r="D297" t="str">
            <v>FEATURE   W820 ENVELOPE FEEDER</v>
          </cell>
        </row>
        <row r="298">
          <cell r="B298" t="str">
            <v>12B0084</v>
          </cell>
          <cell r="C298">
            <v>17832.843000000001</v>
          </cell>
          <cell r="D298" t="str">
            <v>FEATURE   W820 DUPLEX</v>
          </cell>
        </row>
        <row r="299">
          <cell r="B299" t="str">
            <v>12B0600</v>
          </cell>
          <cell r="C299">
            <v>10738.063</v>
          </cell>
          <cell r="D299" t="str">
            <v>STAND     LEX.X820 MFP STAND</v>
          </cell>
        </row>
        <row r="300">
          <cell r="B300" t="str">
            <v>12N0780</v>
          </cell>
          <cell r="C300">
            <v>8190.5109999999995</v>
          </cell>
          <cell r="D300" t="str">
            <v>TRAY      C91X HEAVY MEDIA</v>
          </cell>
        </row>
        <row r="301">
          <cell r="B301" t="str">
            <v>12N0782</v>
          </cell>
          <cell r="C301">
            <v>39199.377</v>
          </cell>
          <cell r="D301" t="str">
            <v>DRAWER    C91X 2X550 W/STAND</v>
          </cell>
        </row>
        <row r="302">
          <cell r="B302" t="str">
            <v>12N0783</v>
          </cell>
          <cell r="C302">
            <v>21229.578999999998</v>
          </cell>
          <cell r="D302" t="str">
            <v>DUPLEX    C91X</v>
          </cell>
        </row>
        <row r="303">
          <cell r="B303" t="str">
            <v>12N0784</v>
          </cell>
          <cell r="C303">
            <v>61853.392999999996</v>
          </cell>
          <cell r="D303" t="str">
            <v>FINISHER  C91X STAPLE PUNCH 3H</v>
          </cell>
        </row>
        <row r="304">
          <cell r="B304" t="str">
            <v>12N0785</v>
          </cell>
          <cell r="C304">
            <v>61853.392999999996</v>
          </cell>
          <cell r="D304" t="str">
            <v>FINISHER  C91X STAPLE PUNCH 4H</v>
          </cell>
        </row>
        <row r="305">
          <cell r="B305" t="str">
            <v>12P0083</v>
          </cell>
          <cell r="C305">
            <v>21558.292000000001</v>
          </cell>
          <cell r="D305" t="str">
            <v>KIT       16MBOPTRA FORMS DIMM</v>
          </cell>
        </row>
        <row r="306">
          <cell r="B306" t="str">
            <v>12T0014</v>
          </cell>
          <cell r="C306">
            <v>328.71999999999997</v>
          </cell>
          <cell r="D306" t="str">
            <v>STAND     24XX PAPER SUPPORT</v>
          </cell>
        </row>
        <row r="307">
          <cell r="B307" t="str">
            <v>12T0154</v>
          </cell>
          <cell r="C307">
            <v>1725.7589999999998</v>
          </cell>
          <cell r="D307" t="str">
            <v>OPTION    24XX SER INTERFACE</v>
          </cell>
        </row>
        <row r="308">
          <cell r="B308" t="str">
            <v>12T0240</v>
          </cell>
          <cell r="C308">
            <v>16819.298999999999</v>
          </cell>
          <cell r="D308" t="str">
            <v>FEATURE   CX ADAPTER - DOT MAT</v>
          </cell>
        </row>
        <row r="309">
          <cell r="B309" t="str">
            <v>12T0241</v>
          </cell>
          <cell r="C309">
            <v>16819.298999999999</v>
          </cell>
          <cell r="D309" t="str">
            <v>FEATURE   TX ADAPTER - DOT MAT</v>
          </cell>
        </row>
        <row r="310">
          <cell r="B310" t="str">
            <v>12T0698</v>
          </cell>
          <cell r="C310">
            <v>1725.7589999999998</v>
          </cell>
          <cell r="D310" t="str">
            <v>OPTION    25XX/24XX SER INTERF</v>
          </cell>
        </row>
        <row r="311">
          <cell r="B311" t="str">
            <v>1329605</v>
          </cell>
          <cell r="C311">
            <v>657.43299999999999</v>
          </cell>
          <cell r="D311" t="str">
            <v>FEATURE   PACKAGED PAR CABLE</v>
          </cell>
        </row>
        <row r="312">
          <cell r="B312" t="str">
            <v>13N1244</v>
          </cell>
          <cell r="C312">
            <v>40569.031999999999</v>
          </cell>
          <cell r="D312" t="str">
            <v>AUTOFEEDER C920 HCF EURO</v>
          </cell>
        </row>
        <row r="313">
          <cell r="B313" t="str">
            <v>13N1340</v>
          </cell>
          <cell r="C313">
            <v>10436.726999999999</v>
          </cell>
          <cell r="D313" t="str">
            <v>OPTION    BARCODE OPTION KIT</v>
          </cell>
        </row>
        <row r="314">
          <cell r="B314" t="str">
            <v>13N1341</v>
          </cell>
          <cell r="C314">
            <v>27995.652999999998</v>
          </cell>
          <cell r="D314" t="str">
            <v>OPTION    C920 IPDS/SCS COLOR</v>
          </cell>
        </row>
        <row r="315">
          <cell r="B315" t="str">
            <v>13N1343</v>
          </cell>
          <cell r="C315">
            <v>6766.0669999999991</v>
          </cell>
          <cell r="D315" t="str">
            <v>OPTION    AES OPTION KIT</v>
          </cell>
        </row>
        <row r="316">
          <cell r="B316" t="str">
            <v>13N1344</v>
          </cell>
          <cell r="C316">
            <v>10984.589</v>
          </cell>
          <cell r="D316" t="str">
            <v>OPTION    FM OPTION KIT</v>
          </cell>
        </row>
        <row r="317">
          <cell r="B317" t="str">
            <v>13N1360</v>
          </cell>
          <cell r="C317">
            <v>10108.021000000001</v>
          </cell>
          <cell r="D317" t="str">
            <v>TRAY      C920 BANNER MEDIA</v>
          </cell>
        </row>
        <row r="318">
          <cell r="B318" t="str">
            <v>13N1782</v>
          </cell>
          <cell r="C318">
            <v>37555.797999999995</v>
          </cell>
          <cell r="D318" t="str">
            <v>DRAWER    C920 2X550 W/STAND</v>
          </cell>
        </row>
        <row r="319">
          <cell r="B319" t="str">
            <v>13N1785</v>
          </cell>
          <cell r="C319">
            <v>61826.001999999993</v>
          </cell>
          <cell r="D319" t="str">
            <v>FINISHER  C920 STAPLE PUNCH 4H</v>
          </cell>
        </row>
        <row r="320">
          <cell r="B320" t="str">
            <v>13N1787</v>
          </cell>
          <cell r="C320">
            <v>11642.029</v>
          </cell>
          <cell r="D320" t="str">
            <v>STAND     C920 PRINTER BASE</v>
          </cell>
        </row>
        <row r="321">
          <cell r="B321" t="str">
            <v>14A1120</v>
          </cell>
          <cell r="C321">
            <v>14463.497999999998</v>
          </cell>
          <cell r="D321" t="str">
            <v>DRAWER    X560N 530 SHEET DWR</v>
          </cell>
        </row>
        <row r="322">
          <cell r="B322" t="str">
            <v>14A1122</v>
          </cell>
          <cell r="C322">
            <v>5752.53</v>
          </cell>
          <cell r="D322" t="str">
            <v>CARD      X560N MPC</v>
          </cell>
        </row>
        <row r="323">
          <cell r="B323" t="str">
            <v>14K0071</v>
          </cell>
          <cell r="C323">
            <v>13422.569999999998</v>
          </cell>
          <cell r="D323" t="str">
            <v>FEATURE   W812 IPDS/SCS KIT</v>
          </cell>
        </row>
        <row r="324">
          <cell r="B324" t="str">
            <v>14S0000</v>
          </cell>
          <cell r="C324">
            <v>14162.182999999999</v>
          </cell>
          <cell r="D324" t="str">
            <v>ADAPTER   TR INA TOP LEVEL</v>
          </cell>
        </row>
        <row r="325">
          <cell r="B325" t="str">
            <v>14S0020</v>
          </cell>
          <cell r="C325">
            <v>12052.921999999999</v>
          </cell>
          <cell r="D325" t="str">
            <v>ADAPTER   10/100 INA TOP LEVEL</v>
          </cell>
        </row>
        <row r="326">
          <cell r="B326" t="str">
            <v>14S0080</v>
          </cell>
          <cell r="C326">
            <v>13943.040999999999</v>
          </cell>
          <cell r="D326" t="str">
            <v>ORDER P/N 100F SC INA TOP LVL</v>
          </cell>
        </row>
        <row r="327">
          <cell r="B327" t="str">
            <v>14S0210</v>
          </cell>
          <cell r="C327">
            <v>22982.728999999999</v>
          </cell>
          <cell r="D327" t="str">
            <v>ASSEMBLY  TLI-80211 INA EMEA</v>
          </cell>
        </row>
        <row r="328">
          <cell r="B328" t="str">
            <v>14T0305</v>
          </cell>
          <cell r="C328">
            <v>1342.2569999999998</v>
          </cell>
          <cell r="D328" t="str">
            <v>FEATURE   CORK INA EUR FEAT</v>
          </cell>
        </row>
        <row r="329">
          <cell r="B329" t="str">
            <v>15R0093</v>
          </cell>
          <cell r="C329">
            <v>6766.0669999999991</v>
          </cell>
          <cell r="D329" t="str">
            <v>OPTION    X85X PC OPTION KIT</v>
          </cell>
        </row>
        <row r="330">
          <cell r="B330" t="str">
            <v>15R0094</v>
          </cell>
          <cell r="C330">
            <v>10984.589</v>
          </cell>
          <cell r="D330" t="str">
            <v>CARD ASM  X7500 FORMS CARD</v>
          </cell>
        </row>
        <row r="331">
          <cell r="B331" t="str">
            <v>15W0910</v>
          </cell>
          <cell r="C331">
            <v>20298.207999999999</v>
          </cell>
          <cell r="D331" t="str">
            <v>OPTION    C720 DUPLEX UNIT</v>
          </cell>
        </row>
        <row r="332">
          <cell r="B332" t="str">
            <v>15W0917</v>
          </cell>
          <cell r="C332">
            <v>4163.74</v>
          </cell>
          <cell r="D332" t="str">
            <v>OPTION    C720 LWR FEED CASS</v>
          </cell>
        </row>
        <row r="333">
          <cell r="B333" t="str">
            <v>16C0399</v>
          </cell>
          <cell r="C333">
            <v>13696.501</v>
          </cell>
          <cell r="D333" t="str">
            <v>STAND     SCANNER STAND W/CAB.</v>
          </cell>
        </row>
        <row r="334">
          <cell r="B334" t="str">
            <v>16H0057</v>
          </cell>
          <cell r="C334">
            <v>9094.476999999999</v>
          </cell>
          <cell r="D334" t="str">
            <v>KIT       32MB PC100 SDR DIMM</v>
          </cell>
        </row>
        <row r="335">
          <cell r="B335" t="str">
            <v>16H0300</v>
          </cell>
          <cell r="C335">
            <v>6574.3229999999994</v>
          </cell>
          <cell r="D335" t="str">
            <v>DRAWER    T420 250SHT DRW/TRAY</v>
          </cell>
        </row>
        <row r="336">
          <cell r="B336" t="str">
            <v>16H0301</v>
          </cell>
          <cell r="C336">
            <v>8491.8330000000005</v>
          </cell>
          <cell r="D336" t="str">
            <v>DRAWER    T420 500SHT DRW/TRAY</v>
          </cell>
        </row>
        <row r="337">
          <cell r="B337" t="str">
            <v>16H0303</v>
          </cell>
          <cell r="C337">
            <v>3150.203</v>
          </cell>
          <cell r="D337" t="str">
            <v>TRAY      T420 500 SHEET</v>
          </cell>
        </row>
        <row r="338">
          <cell r="B338" t="str">
            <v>16N2300</v>
          </cell>
          <cell r="C338">
            <v>11696.811</v>
          </cell>
          <cell r="D338" t="str">
            <v>OPTION    C760/762 500 DRAWER</v>
          </cell>
        </row>
        <row r="339">
          <cell r="B339" t="str">
            <v>16N2400</v>
          </cell>
          <cell r="C339">
            <v>16654.938999999998</v>
          </cell>
          <cell r="D339" t="str">
            <v>OPTION    C760/762 DUPLEX UNIT</v>
          </cell>
        </row>
        <row r="340">
          <cell r="B340" t="str">
            <v>16N3000</v>
          </cell>
          <cell r="C340">
            <v>13395.179</v>
          </cell>
          <cell r="D340" t="str">
            <v>OPTION    LXK C762 5.B MAILBOX</v>
          </cell>
        </row>
        <row r="341">
          <cell r="B341" t="str">
            <v>16N3050</v>
          </cell>
          <cell r="C341">
            <v>7505.6799999999994</v>
          </cell>
          <cell r="D341" t="str">
            <v>OPTION    LXK C762 OUTPUT EXPA</v>
          </cell>
        </row>
        <row r="342">
          <cell r="B342" t="str">
            <v>16N3100</v>
          </cell>
          <cell r="C342">
            <v>13312.999</v>
          </cell>
          <cell r="D342" t="str">
            <v>OPTION    C762 ENVELOPE DRAWER</v>
          </cell>
        </row>
        <row r="343">
          <cell r="B343" t="str">
            <v>16N3340</v>
          </cell>
          <cell r="C343">
            <v>11696.811</v>
          </cell>
          <cell r="D343" t="str">
            <v>OPTION    C762OUTDOOR MEDIA DR</v>
          </cell>
        </row>
        <row r="344">
          <cell r="B344" t="str">
            <v>16N3600</v>
          </cell>
          <cell r="C344">
            <v>38651.521999999997</v>
          </cell>
          <cell r="D344" t="str">
            <v>OPTION    C762 2000 SHEET DRWR</v>
          </cell>
        </row>
        <row r="345">
          <cell r="B345" t="str">
            <v>16N3601</v>
          </cell>
          <cell r="C345">
            <v>3122.7980000000002</v>
          </cell>
          <cell r="D345" t="str">
            <v>OPTION    C760/762 500 TRAY</v>
          </cell>
        </row>
        <row r="346">
          <cell r="B346" t="str">
            <v>16N5000</v>
          </cell>
          <cell r="C346">
            <v>14162.182999999999</v>
          </cell>
          <cell r="D346" t="str">
            <v>OPTION    C762 BANNER TRAY</v>
          </cell>
        </row>
        <row r="347">
          <cell r="B347" t="str">
            <v>18B2100</v>
          </cell>
          <cell r="C347">
            <v>9176.6569999999992</v>
          </cell>
          <cell r="D347" t="str">
            <v>OPTION    C522/524 500 TRAY</v>
          </cell>
        </row>
        <row r="348">
          <cell r="B348" t="str">
            <v>20B3206</v>
          </cell>
          <cell r="C348">
            <v>10957.197999999999</v>
          </cell>
          <cell r="D348" t="str">
            <v>OPTION    C77X FC OPTION KIT</v>
          </cell>
        </row>
        <row r="349">
          <cell r="B349" t="str">
            <v>20G0597</v>
          </cell>
          <cell r="C349">
            <v>8710.9679999999989</v>
          </cell>
          <cell r="D349" t="str">
            <v>OPTION    THINPRINT OPTION KIT</v>
          </cell>
        </row>
        <row r="350">
          <cell r="B350" t="str">
            <v>20GR201</v>
          </cell>
          <cell r="C350">
            <v>43335.733</v>
          </cell>
          <cell r="D350" t="str">
            <v>OPTION    4061 RFID UHF EMEA</v>
          </cell>
        </row>
        <row r="351">
          <cell r="B351" t="str">
            <v>20K0509</v>
          </cell>
          <cell r="C351">
            <v>7916.579999999999</v>
          </cell>
          <cell r="D351" t="str">
            <v>DRAWER    C510 530 SHEET</v>
          </cell>
        </row>
        <row r="352">
          <cell r="B352" t="str">
            <v>20K0511</v>
          </cell>
          <cell r="C352">
            <v>15586.619999999997</v>
          </cell>
          <cell r="D352" t="str">
            <v>DUPLEX    C510</v>
          </cell>
        </row>
        <row r="353">
          <cell r="B353" t="str">
            <v>20K1230</v>
          </cell>
          <cell r="C353">
            <v>7149.5689999999995</v>
          </cell>
          <cell r="D353" t="str">
            <v>CARD ASM  C510 IMAGEQUICK</v>
          </cell>
        </row>
        <row r="354">
          <cell r="B354" t="str">
            <v>21J0110</v>
          </cell>
          <cell r="C354">
            <v>63661.331999999995</v>
          </cell>
          <cell r="D354" t="str">
            <v>Lexmark 4600 MFP Option for Lexmark T642</v>
          </cell>
        </row>
        <row r="355">
          <cell r="B355" t="str">
            <v>21J0347</v>
          </cell>
          <cell r="C355">
            <v>10436.726999999999</v>
          </cell>
          <cell r="D355" t="str">
            <v>OPTION    4600/T64X OPTION KIT</v>
          </cell>
        </row>
        <row r="356">
          <cell r="B356" t="str">
            <v>21J0360</v>
          </cell>
          <cell r="C356">
            <v>63661.331999999995</v>
          </cell>
          <cell r="D356" t="str">
            <v>OPTION     4600 OPT.C772 FR/SPA</v>
          </cell>
        </row>
        <row r="357">
          <cell r="B357" t="str">
            <v>21J0411</v>
          </cell>
          <cell r="C357">
            <v>63661.331999999995</v>
          </cell>
          <cell r="D357" t="str">
            <v>Lexmark 4600 MFP Option for Lexmark C782</v>
          </cell>
        </row>
        <row r="358">
          <cell r="B358" t="str">
            <v>21J0525</v>
          </cell>
          <cell r="C358">
            <v>10135.411999999998</v>
          </cell>
          <cell r="D358" t="str">
            <v>OPTION    X782 PRESCRIBE SPR</v>
          </cell>
        </row>
        <row r="359">
          <cell r="B359" t="str">
            <v>21J0577</v>
          </cell>
          <cell r="C359">
            <v>10436.726999999999</v>
          </cell>
          <cell r="D359" t="str">
            <v>OPTION    X782E BC OPTION KIT</v>
          </cell>
        </row>
        <row r="360">
          <cell r="B360" t="str">
            <v>21J0578</v>
          </cell>
          <cell r="C360">
            <v>10957.197999999999</v>
          </cell>
          <cell r="D360" t="str">
            <v>OPTION    X782E FC OPTION KIT</v>
          </cell>
        </row>
        <row r="361">
          <cell r="B361" t="str">
            <v>21J0579</v>
          </cell>
          <cell r="C361">
            <v>27995.652999999998</v>
          </cell>
          <cell r="D361" t="str">
            <v>OPTION    X782 IPDS OPTION KIT</v>
          </cell>
        </row>
        <row r="362">
          <cell r="B362" t="str">
            <v>21Z0365</v>
          </cell>
          <cell r="C362">
            <v>10135.411999999998</v>
          </cell>
          <cell r="D362" t="str">
            <v>OPTION    C935 PRES OPTION KIT</v>
          </cell>
        </row>
        <row r="363">
          <cell r="B363" t="str">
            <v>21Z0699</v>
          </cell>
          <cell r="C363">
            <v>8710.9679999999989</v>
          </cell>
          <cell r="D363" t="str">
            <v>OPTION    TP CARD OPT FEATURE</v>
          </cell>
        </row>
        <row r="364">
          <cell r="B364" t="str">
            <v>22G0352</v>
          </cell>
          <cell r="C364">
            <v>6546.9319999999998</v>
          </cell>
          <cell r="D364" t="str">
            <v>OPTION    X64X PRTC OPTION KIT</v>
          </cell>
        </row>
        <row r="365">
          <cell r="B365" t="str">
            <v>22G0353</v>
          </cell>
          <cell r="C365">
            <v>10957.197999999999</v>
          </cell>
          <cell r="D365" t="str">
            <v>OPTION    X64XE FC OPTION KIT</v>
          </cell>
        </row>
        <row r="366">
          <cell r="B366" t="str">
            <v>22G0749</v>
          </cell>
          <cell r="C366">
            <v>10135.411999999998</v>
          </cell>
          <cell r="D366" t="str">
            <v>OPTION    X642E PRE-OPTION KIT</v>
          </cell>
        </row>
        <row r="367">
          <cell r="B367" t="str">
            <v>22S0301</v>
          </cell>
          <cell r="C367">
            <v>3150.203</v>
          </cell>
          <cell r="D367" t="str">
            <v>TRAY      TRAY 2 DARK</v>
          </cell>
        </row>
        <row r="368">
          <cell r="B368" t="str">
            <v>22S0302</v>
          </cell>
          <cell r="C368">
            <v>3999.3799999999997</v>
          </cell>
          <cell r="D368" t="str">
            <v>DRAWER    DRAWER 2 W/TRAY 2 DK</v>
          </cell>
        </row>
        <row r="369">
          <cell r="B369" t="str">
            <v>24T9004</v>
          </cell>
          <cell r="C369">
            <v>5725.1390000000001</v>
          </cell>
          <cell r="D369" t="str">
            <v>Lexmark MFP Caster Base (X651, X652, X65</v>
          </cell>
        </row>
        <row r="370">
          <cell r="B370" t="str">
            <v>24Z0062</v>
          </cell>
          <cell r="C370">
            <v>12518.596999999998</v>
          </cell>
          <cell r="D370" t="str">
            <v>Lexmark MarkNet 8250 802.11b/g/n Wireles</v>
          </cell>
        </row>
        <row r="371">
          <cell r="B371" t="str">
            <v>25A0010</v>
          </cell>
          <cell r="C371">
            <v>34789.110999999997</v>
          </cell>
          <cell r="D371" t="str">
            <v>OPTION    2X500 SHEET DRAWER</v>
          </cell>
        </row>
        <row r="372">
          <cell r="B372" t="str">
            <v>25A0020</v>
          </cell>
          <cell r="C372">
            <v>54128.570999999996</v>
          </cell>
          <cell r="D372" t="str">
            <v>OPTION    2000 - SHEET TRAY</v>
          </cell>
        </row>
        <row r="373">
          <cell r="B373" t="str">
            <v>25A0025</v>
          </cell>
          <cell r="C373">
            <v>48321.252</v>
          </cell>
          <cell r="D373" t="str">
            <v>OPTION    2000-SHEET HCF</v>
          </cell>
        </row>
        <row r="374">
          <cell r="B374" t="str">
            <v>26H0000</v>
          </cell>
          <cell r="C374">
            <v>6492.1429999999991</v>
          </cell>
          <cell r="D374" t="str">
            <v>DRAWER ASMT430 250 OPTION</v>
          </cell>
        </row>
        <row r="375">
          <cell r="B375" t="str">
            <v>26H0001</v>
          </cell>
          <cell r="C375">
            <v>2684.5070000000001</v>
          </cell>
          <cell r="D375" t="str">
            <v>TRAY ASM  T430 250 OPTION</v>
          </cell>
        </row>
        <row r="376">
          <cell r="B376" t="str">
            <v>26H0002</v>
          </cell>
          <cell r="C376">
            <v>8464.4419999999991</v>
          </cell>
          <cell r="D376" t="str">
            <v>DRAWER ASMT430 500 OPTION</v>
          </cell>
        </row>
        <row r="377">
          <cell r="B377" t="str">
            <v>26H0003</v>
          </cell>
          <cell r="C377">
            <v>3150.203</v>
          </cell>
          <cell r="D377" t="str">
            <v>TRAY ASM  T430 500 OPTION</v>
          </cell>
        </row>
        <row r="378">
          <cell r="B378" t="str">
            <v>26H0350</v>
          </cell>
          <cell r="C378">
            <v>2684.5070000000001</v>
          </cell>
          <cell r="D378" t="str">
            <v>TRAY ASM  T430 250 PRIMARY</v>
          </cell>
        </row>
        <row r="379">
          <cell r="B379" t="str">
            <v>26H0395</v>
          </cell>
          <cell r="C379">
            <v>10436.726999999999</v>
          </cell>
          <cell r="D379" t="str">
            <v>OPTION    BARCODE OPTION KIT</v>
          </cell>
        </row>
        <row r="380">
          <cell r="B380" t="str">
            <v>26H0396</v>
          </cell>
          <cell r="C380">
            <v>17531.520999999997</v>
          </cell>
          <cell r="D380" t="str">
            <v>FEATURE   T430 IPDS SCS/TNE</v>
          </cell>
        </row>
        <row r="381">
          <cell r="B381" t="str">
            <v>27X0025</v>
          </cell>
          <cell r="C381">
            <v>13778.681</v>
          </cell>
          <cell r="D381" t="str">
            <v>PCBA       80211 ISP, US Feature, 2010+,</v>
          </cell>
        </row>
        <row r="382">
          <cell r="B382" t="str">
            <v>28S0802</v>
          </cell>
          <cell r="C382">
            <v>3999.3799999999997</v>
          </cell>
          <cell r="D382" t="str">
            <v>DRAWER    DRAWER 2 W/TRAY 2 DK</v>
          </cell>
        </row>
        <row r="383">
          <cell r="B383" t="str">
            <v>30G0209</v>
          </cell>
          <cell r="C383">
            <v>4300.7019999999993</v>
          </cell>
          <cell r="D383" t="str">
            <v>Lexmark T65x 550-Sheet Tray</v>
          </cell>
        </row>
        <row r="384">
          <cell r="B384" t="str">
            <v>30G0287</v>
          </cell>
          <cell r="C384">
            <v>5862.1009999999997</v>
          </cell>
          <cell r="D384" t="str">
            <v>Lexmark Arabic Font Card</v>
          </cell>
        </row>
        <row r="385">
          <cell r="B385" t="str">
            <v>30G0880</v>
          </cell>
          <cell r="C385">
            <v>9313.6189999999988</v>
          </cell>
          <cell r="D385" t="str">
            <v>AUTOFDROPTKIOSK ADAPTER</v>
          </cell>
        </row>
        <row r="386">
          <cell r="B386" t="str">
            <v>30G0955</v>
          </cell>
          <cell r="C386">
            <v>54183.352999999996</v>
          </cell>
          <cell r="D386" t="str">
            <v>TRAY OPT  RFID-EU</v>
          </cell>
        </row>
        <row r="387">
          <cell r="B387" t="str">
            <v>33S0820</v>
          </cell>
          <cell r="C387">
            <v>13066.458999999999</v>
          </cell>
          <cell r="D387" t="str">
            <v>FEATURE   E450 FC OPTION KIT</v>
          </cell>
        </row>
        <row r="388">
          <cell r="B388" t="str">
            <v>33S8520</v>
          </cell>
          <cell r="C388">
            <v>10108.021000000001</v>
          </cell>
          <cell r="D388" t="str">
            <v>OPTION    E450 PRE OPTION KIT</v>
          </cell>
        </row>
        <row r="389">
          <cell r="B389" t="str">
            <v>37X5125</v>
          </cell>
          <cell r="C389">
            <v>7368.7179999999989</v>
          </cell>
          <cell r="D389" t="str">
            <v>Lexmark MarkNet N8110 V.34 Fax Card</v>
          </cell>
        </row>
        <row r="390">
          <cell r="B390" t="str">
            <v>44D0000</v>
          </cell>
          <cell r="C390">
            <v>12052.921999999999</v>
          </cell>
          <cell r="D390" t="str">
            <v>ADAPTER   ETHER 10/100 TOP LVL</v>
          </cell>
        </row>
        <row r="391">
          <cell r="B391" t="str">
            <v>44D0020</v>
          </cell>
          <cell r="C391">
            <v>14162.182999999999</v>
          </cell>
          <cell r="D391" t="str">
            <v>ADAPTER   TR 4/16 TOP LEVEL</v>
          </cell>
        </row>
        <row r="392">
          <cell r="B392" t="str">
            <v>44D0050</v>
          </cell>
          <cell r="C392">
            <v>9888.8719999999994</v>
          </cell>
          <cell r="D392" t="str">
            <v>ADAPTER   ETHER2/T TOP LVL</v>
          </cell>
        </row>
        <row r="393">
          <cell r="B393" t="str">
            <v>46D0000</v>
          </cell>
          <cell r="C393">
            <v>15203.118</v>
          </cell>
          <cell r="D393" t="str">
            <v>ADAPTER   MARKNET X2030T TOP</v>
          </cell>
        </row>
        <row r="394">
          <cell r="B394" t="str">
            <v>46D0020</v>
          </cell>
          <cell r="C394">
            <v>10354.546999999999</v>
          </cell>
          <cell r="D394" t="str">
            <v>ADAPTER   MARKNET X2031E TOP</v>
          </cell>
        </row>
        <row r="395">
          <cell r="B395" t="str">
            <v>46D0040</v>
          </cell>
          <cell r="C395">
            <v>7834.4</v>
          </cell>
          <cell r="D395" t="str">
            <v>ADAPTER   MARKNET X2012E TOP</v>
          </cell>
        </row>
        <row r="396">
          <cell r="B396" t="str">
            <v>46D0060</v>
          </cell>
          <cell r="C396">
            <v>7341.32</v>
          </cell>
          <cell r="D396" t="str">
            <v>ADAPTER   MARKNET X2011E TOP</v>
          </cell>
        </row>
        <row r="397">
          <cell r="B397" t="str">
            <v>5K00016</v>
          </cell>
          <cell r="C397">
            <v>8765.7569999999996</v>
          </cell>
          <cell r="D397" t="str">
            <v>KIT       32MB SDRAM DIMM</v>
          </cell>
        </row>
        <row r="398">
          <cell r="B398" t="str">
            <v>8048443</v>
          </cell>
          <cell r="C398">
            <v>85685.298999999999</v>
          </cell>
          <cell r="D398" t="str">
            <v>Lexmark 4600 MFP OPT 256MB 3YEW CNAMTS</v>
          </cell>
        </row>
        <row r="399">
          <cell r="B399" t="str">
            <v>8048444</v>
          </cell>
          <cell r="C399">
            <v>85685.298999999999</v>
          </cell>
          <cell r="D399" t="str">
            <v>Lexmark 4600 MFP OPT 3YEW CNAMTS FR</v>
          </cell>
        </row>
        <row r="400">
          <cell r="B400" t="str">
            <v>8049155</v>
          </cell>
          <cell r="C400">
            <v>3396.7289999999998</v>
          </cell>
          <cell r="D400" t="str">
            <v>Lexmark E250 E35x E450 250-Sheet Drawe</v>
          </cell>
        </row>
        <row r="401">
          <cell r="B401" t="str">
            <v>8049156</v>
          </cell>
          <cell r="C401">
            <v>4328.0929999999998</v>
          </cell>
          <cell r="D401" t="str">
            <v>Lexmark E250 E35x E450 X340 X342 550</v>
          </cell>
        </row>
        <row r="402">
          <cell r="B402" t="str">
            <v>8049157</v>
          </cell>
          <cell r="C402">
            <v>3396.7289999999998</v>
          </cell>
          <cell r="D402" t="str">
            <v>Lexmark E260 E360 E460 250-Sheet Drawe</v>
          </cell>
        </row>
        <row r="403">
          <cell r="B403" t="str">
            <v>8049158</v>
          </cell>
          <cell r="C403">
            <v>4328.0929999999998</v>
          </cell>
          <cell r="D403" t="str">
            <v>Lexmark E260 E360 E460 550-Sheet Drawe</v>
          </cell>
        </row>
        <row r="404">
          <cell r="B404" t="str">
            <v>8049164</v>
          </cell>
          <cell r="C404">
            <v>31173.233</v>
          </cell>
          <cell r="D404" t="str">
            <v>Lexmark T65x High Capacity Output Stacke</v>
          </cell>
        </row>
        <row r="405">
          <cell r="B405" t="str">
            <v>8049168</v>
          </cell>
          <cell r="C405">
            <v>12162.493</v>
          </cell>
          <cell r="D405" t="str">
            <v>Lexmark T650 250-Sheet Duplex Unit</v>
          </cell>
        </row>
        <row r="406">
          <cell r="B406" t="str">
            <v>8049170</v>
          </cell>
          <cell r="C406">
            <v>29036.580999999998</v>
          </cell>
          <cell r="D406" t="str">
            <v>Lexmark T65x StapleSmart II Finisher</v>
          </cell>
        </row>
        <row r="407">
          <cell r="B407" t="str">
            <v>8049171</v>
          </cell>
          <cell r="C407">
            <v>12463.821999999998</v>
          </cell>
          <cell r="D407" t="str">
            <v>Lexmark T65x Output Expander</v>
          </cell>
        </row>
        <row r="408">
          <cell r="B408" t="str">
            <v>8049172</v>
          </cell>
          <cell r="C408">
            <v>15340.08</v>
          </cell>
          <cell r="D408" t="str">
            <v>Lexmark T65x 5-Bin Mailbox</v>
          </cell>
        </row>
        <row r="409">
          <cell r="B409" t="str">
            <v>8049202</v>
          </cell>
          <cell r="C409">
            <v>10409.342999999999</v>
          </cell>
          <cell r="D409" t="str">
            <v>Lexmark C54x X54x 550-Sheet Duo Drawer</v>
          </cell>
        </row>
        <row r="410">
          <cell r="B410" t="str">
            <v>8049211</v>
          </cell>
          <cell r="C410">
            <v>10409.342999999999</v>
          </cell>
          <cell r="D410" t="str">
            <v>Lexmark EVAL C54X 650-SHEET DUO-DRAWER</v>
          </cell>
        </row>
        <row r="411">
          <cell r="B411" t="str">
            <v>8049358</v>
          </cell>
          <cell r="C411">
            <v>1725.7589999999998</v>
          </cell>
          <cell r="D411" t="str">
            <v>Lexmark C73x/X73x 500-Sheet Drawer</v>
          </cell>
        </row>
        <row r="412">
          <cell r="B412" t="str">
            <v>8049359</v>
          </cell>
          <cell r="C412">
            <v>7697.4309999999996</v>
          </cell>
          <cell r="D412" t="str">
            <v>Lexmark C73X/X73X 2000-SHEET BETA DRW</v>
          </cell>
        </row>
        <row r="413">
          <cell r="B413" t="str">
            <v>8049360</v>
          </cell>
          <cell r="C413">
            <v>2301.0119999999997</v>
          </cell>
          <cell r="D413" t="str">
            <v>Lexmark C73x/X73x 500-Sheet Special Medi</v>
          </cell>
        </row>
        <row r="414">
          <cell r="B414" t="str">
            <v>8049361</v>
          </cell>
          <cell r="C414">
            <v>1725.7589999999998</v>
          </cell>
          <cell r="D414" t="str">
            <v>Lexmark C73x/X73x 500-Sheet Drawer</v>
          </cell>
        </row>
        <row r="415">
          <cell r="B415" t="str">
            <v>8049362</v>
          </cell>
          <cell r="C415">
            <v>7697.4309999999996</v>
          </cell>
          <cell r="D415" t="str">
            <v>Lexmark C73X/X73X 2000-SHEET EVAL DRW</v>
          </cell>
        </row>
        <row r="416">
          <cell r="B416" t="str">
            <v>8049363</v>
          </cell>
          <cell r="C416">
            <v>2301.0119999999997</v>
          </cell>
          <cell r="D416" t="str">
            <v>Lexmark C73x/X73x 500-Sheet Special Medi</v>
          </cell>
        </row>
        <row r="417">
          <cell r="B417" t="str">
            <v>8049414</v>
          </cell>
          <cell r="C417">
            <v>7396.1090000000004</v>
          </cell>
          <cell r="D417" t="str">
            <v>Lexmark T65x X651 X652 X654 X656 250</v>
          </cell>
        </row>
        <row r="418">
          <cell r="B418" t="str">
            <v>8049415</v>
          </cell>
          <cell r="C418">
            <v>9779.3009999999995</v>
          </cell>
          <cell r="D418" t="str">
            <v>Lexmark T65x X651 X652 X654 X656 550</v>
          </cell>
        </row>
        <row r="419">
          <cell r="B419" t="str">
            <v>8049418</v>
          </cell>
          <cell r="C419">
            <v>18188.946999999996</v>
          </cell>
          <cell r="D419" t="str">
            <v>Lexmark T65X X65X(NA X658)Eval 2000Sh</v>
          </cell>
        </row>
        <row r="420">
          <cell r="B420" t="str">
            <v>8049419</v>
          </cell>
          <cell r="C420">
            <v>12765.136999999999</v>
          </cell>
          <cell r="D420" t="str">
            <v>Lexmark T65x X658 85-Envelope Feeder</v>
          </cell>
        </row>
        <row r="421">
          <cell r="B421" t="str">
            <v>12T0150</v>
          </cell>
          <cell r="C421">
            <v>4738.9929999999995</v>
          </cell>
          <cell r="D421" t="str">
            <v>OPTION    24XX SERIES ASF NARW</v>
          </cell>
        </row>
        <row r="422">
          <cell r="B422" t="str">
            <v>12T0151</v>
          </cell>
          <cell r="C422">
            <v>7670.04</v>
          </cell>
          <cell r="D422" t="str">
            <v>OPTION    24XX SERIES ASF WIDE</v>
          </cell>
        </row>
        <row r="423">
          <cell r="B423" t="str">
            <v>12T0152</v>
          </cell>
          <cell r="C423">
            <v>5149.8789999999999</v>
          </cell>
          <cell r="D423" t="str">
            <v>OPTION    24XX SERIES TRCTR 2N</v>
          </cell>
        </row>
        <row r="424">
          <cell r="B424" t="str">
            <v>13L0133</v>
          </cell>
          <cell r="C424">
            <v>4738.9929999999995</v>
          </cell>
          <cell r="D424" t="str">
            <v>OPTION    TRACTOR 2, 4227-200</v>
          </cell>
        </row>
        <row r="425">
          <cell r="B425" t="str">
            <v>14K0061</v>
          </cell>
          <cell r="C425">
            <v>10135.411999999998</v>
          </cell>
          <cell r="D425" t="str">
            <v>OPTION    W812 250 DRAWER OPT</v>
          </cell>
        </row>
        <row r="426">
          <cell r="B426" t="str">
            <v>14K0063</v>
          </cell>
          <cell r="C426">
            <v>15614.010999999999</v>
          </cell>
          <cell r="D426" t="str">
            <v>OPTION    W812 500 DRWR A4</v>
          </cell>
        </row>
        <row r="427">
          <cell r="B427" t="str">
            <v>37X5125</v>
          </cell>
          <cell r="C427">
            <v>7368.7179999999989</v>
          </cell>
          <cell r="D427" t="str">
            <v xml:space="preserve">MarkNet N8110 V.34 Fax Card </v>
          </cell>
        </row>
        <row r="428">
          <cell r="B428" t="str">
            <v>30G0287</v>
          </cell>
          <cell r="C428">
            <v>5862.1009999999997</v>
          </cell>
          <cell r="D428" t="str">
            <v>Arabic Font Card</v>
          </cell>
        </row>
        <row r="429">
          <cell r="B429" t="str">
            <v>22Z0205</v>
          </cell>
          <cell r="C429">
            <v>5021.7999999999993</v>
          </cell>
          <cell r="D429" t="str">
            <v>C950 X950 Banner tray</v>
          </cell>
        </row>
        <row r="430">
          <cell r="B430" t="str">
            <v>14T0430</v>
          </cell>
          <cell r="C430">
            <v>7181.9999999999991</v>
          </cell>
          <cell r="D430" t="str">
            <v>N7000e Marknet</v>
          </cell>
        </row>
        <row r="431">
          <cell r="B431" t="str">
            <v>14T0440</v>
          </cell>
          <cell r="C431">
            <v>7181.9999999999991</v>
          </cell>
          <cell r="D431" t="str">
            <v>N7002e Marknet</v>
          </cell>
        </row>
        <row r="432">
          <cell r="B432" t="str">
            <v>34T5114</v>
          </cell>
          <cell r="C432">
            <v>10117.799999999999</v>
          </cell>
          <cell r="D432" t="str">
            <v>C740/X740 Caster Base</v>
          </cell>
        </row>
        <row r="433">
          <cell r="B433" t="str">
            <v>41G0194</v>
          </cell>
          <cell r="C433">
            <v>10198.299999999999</v>
          </cell>
          <cell r="D433" t="str">
            <v>C746 Series Forms and Bar Code Bar</v>
          </cell>
        </row>
        <row r="434">
          <cell r="B434" t="str">
            <v>41G0195</v>
          </cell>
          <cell r="C434">
            <v>17086.3</v>
          </cell>
          <cell r="D434" t="str">
            <v>C746 Series Card for IPDS and SCS/Tne</v>
          </cell>
        </row>
        <row r="435">
          <cell r="B435" t="str">
            <v>41G0196</v>
          </cell>
          <cell r="C435">
            <v>9905</v>
          </cell>
          <cell r="D435" t="str">
            <v>C746 Series Prescribe Card</v>
          </cell>
        </row>
        <row r="436">
          <cell r="B436" t="str">
            <v>41H0197</v>
          </cell>
          <cell r="C436">
            <v>10198.299999999999</v>
          </cell>
          <cell r="D436" t="str">
            <v>C748 Series Forms and Bar Code Bar</v>
          </cell>
        </row>
        <row r="437">
          <cell r="B437" t="str">
            <v>41H0198</v>
          </cell>
          <cell r="C437">
            <v>17086.3</v>
          </cell>
          <cell r="D437" t="str">
            <v>C748 Series Card for IPDS and SCS/Tne</v>
          </cell>
        </row>
        <row r="438">
          <cell r="B438" t="str">
            <v>41H0199</v>
          </cell>
          <cell r="C438">
            <v>9905</v>
          </cell>
          <cell r="D438" t="str">
            <v>C748 Series Prescribe Card</v>
          </cell>
        </row>
        <row r="439">
          <cell r="B439" t="str">
            <v>34T5120</v>
          </cell>
          <cell r="C439">
            <v>10198.299999999999</v>
          </cell>
          <cell r="D439" t="str">
            <v>X740 Series Forms and Bar Code Bar</v>
          </cell>
        </row>
        <row r="440">
          <cell r="B440" t="str">
            <v>34T5121</v>
          </cell>
          <cell r="C440">
            <v>17086.3</v>
          </cell>
          <cell r="D440" t="str">
            <v>X740 Series Card for IPDS and SCS/Tne</v>
          </cell>
        </row>
        <row r="441">
          <cell r="B441" t="str">
            <v>34T5122</v>
          </cell>
          <cell r="C441">
            <v>9905</v>
          </cell>
          <cell r="D441" t="str">
            <v>C748 Series Prescribe Card</v>
          </cell>
        </row>
        <row r="442">
          <cell r="B442" t="str">
            <v>35S8000</v>
          </cell>
          <cell r="C442">
            <v>7696.5</v>
          </cell>
          <cell r="D442" t="str">
            <v>MX61x Series Stapler Option</v>
          </cell>
        </row>
        <row r="443">
          <cell r="B443" t="str">
            <v>35S0267</v>
          </cell>
          <cell r="C443">
            <v>4072.6</v>
          </cell>
          <cell r="D443" t="str">
            <v>M/MS/MX 250-Sheet Tray for 31x, 41x, 51x, 61x Series</v>
          </cell>
        </row>
        <row r="444">
          <cell r="B444" t="str">
            <v>35S0567</v>
          </cell>
          <cell r="C444">
            <v>5122.6000000000004</v>
          </cell>
          <cell r="D444" t="str">
            <v>MS/MX 550-Sheet Tray for 31x, 41x, 51x, 61x Series</v>
          </cell>
        </row>
        <row r="445">
          <cell r="B445" t="str">
            <v>35S8502</v>
          </cell>
          <cell r="C445">
            <v>7696.5</v>
          </cell>
          <cell r="D445" t="str">
            <v>Adjustable Printer Stand</v>
          </cell>
        </row>
        <row r="446">
          <cell r="B446" t="str">
            <v>40G0800</v>
          </cell>
          <cell r="C446">
            <v>7907.2</v>
          </cell>
          <cell r="D446" t="str">
            <v>MS81x/ MX71x Series250-Sheet Tray</v>
          </cell>
        </row>
        <row r="447">
          <cell r="B447" t="str">
            <v>40G0802</v>
          </cell>
          <cell r="C447">
            <v>9261.7000000000007</v>
          </cell>
          <cell r="D447" t="str">
            <v>MS81x/ MX71x Series550-Sheet Tray</v>
          </cell>
        </row>
        <row r="448">
          <cell r="B448" t="str">
            <v>40G0804</v>
          </cell>
          <cell r="C448">
            <v>19901.7</v>
          </cell>
          <cell r="D448" t="str">
            <v>MS81x/ MX71x Series2100-Sheet Tray</v>
          </cell>
        </row>
        <row r="449">
          <cell r="B449" t="str">
            <v>40G0820</v>
          </cell>
          <cell r="C449">
            <v>9488.5</v>
          </cell>
          <cell r="D449" t="str">
            <v xml:space="preserve">MS81x/ MX71x Series250-Sheet Lockable Tray </v>
          </cell>
        </row>
        <row r="450">
          <cell r="B450" t="str">
            <v>40G0822</v>
          </cell>
          <cell r="C450">
            <v>11114.6</v>
          </cell>
          <cell r="D450" t="str">
            <v>MS81x/ MX71x Series550-Sheet Lockable Tray</v>
          </cell>
        </row>
        <row r="451">
          <cell r="B451" t="str">
            <v>40G0850</v>
          </cell>
          <cell r="C451">
            <v>17877.3</v>
          </cell>
          <cell r="D451" t="str">
            <v>MS81x SeriesStaple Finisher</v>
          </cell>
        </row>
        <row r="452">
          <cell r="B452" t="str">
            <v>40G0851</v>
          </cell>
          <cell r="C452">
            <v>8335.6</v>
          </cell>
          <cell r="D452" t="str">
            <v>MS81x SeriesOffset Stacker (500-sheet)</v>
          </cell>
        </row>
        <row r="453">
          <cell r="B453" t="str">
            <v>40G0852</v>
          </cell>
          <cell r="C453">
            <v>11921.7</v>
          </cell>
          <cell r="D453" t="str">
            <v>MS81x Series4-Bin Mailbox</v>
          </cell>
        </row>
        <row r="454">
          <cell r="B454" t="str">
            <v>40G0853</v>
          </cell>
          <cell r="C454">
            <v>19901.7</v>
          </cell>
          <cell r="D454" t="str">
            <v>MS81x SeriesHigh Capacity Offset Stacker (1500 sheets)</v>
          </cell>
        </row>
        <row r="455">
          <cell r="B455" t="str">
            <v>40G0854</v>
          </cell>
          <cell r="C455">
            <v>1950.9</v>
          </cell>
          <cell r="D455" t="str">
            <v>MS81x/ MX71x SeriesSpacer</v>
          </cell>
        </row>
        <row r="456">
          <cell r="B456" t="str">
            <v>40G0855</v>
          </cell>
          <cell r="C456">
            <v>11554.2</v>
          </cell>
          <cell r="D456" t="str">
            <v>MS81x/ MX71x SeriesCaster Base</v>
          </cell>
        </row>
        <row r="457">
          <cell r="B457">
            <v>3073173</v>
          </cell>
          <cell r="C457">
            <v>5392.1</v>
          </cell>
          <cell r="D457" t="str">
            <v>Swivel Cabinet</v>
          </cell>
        </row>
        <row r="458">
          <cell r="B458" t="str">
            <v>24T7300</v>
          </cell>
          <cell r="C458">
            <v>9261.7000000000007</v>
          </cell>
          <cell r="D458" t="str">
            <v>MX81x Series 550-Sheet Tray</v>
          </cell>
        </row>
        <row r="459">
          <cell r="B459" t="str">
            <v>24T7350</v>
          </cell>
          <cell r="C459">
            <v>19901.7</v>
          </cell>
          <cell r="D459" t="str">
            <v>MX81x Series 2100-Sheet Tray</v>
          </cell>
        </row>
        <row r="460">
          <cell r="B460" t="str">
            <v>38C0626</v>
          </cell>
          <cell r="C460">
            <v>5637.1</v>
          </cell>
          <cell r="D460" t="str">
            <v>CS/CX 310,410,510 650-Sheet Duo Tray</v>
          </cell>
        </row>
        <row r="461">
          <cell r="B461" t="str">
            <v>38C0636</v>
          </cell>
          <cell r="C461">
            <v>5637.1</v>
          </cell>
          <cell r="D461" t="str">
            <v>CS/CX 410, 510 550-Sheet Tray</v>
          </cell>
        </row>
        <row r="462">
          <cell r="B462" t="str">
            <v>57X9101</v>
          </cell>
          <cell r="C462">
            <v>1519</v>
          </cell>
          <cell r="D462" t="str">
            <v>256MB User Flash Memory</v>
          </cell>
        </row>
        <row r="463">
          <cell r="B463" t="str">
            <v>57X9014</v>
          </cell>
          <cell r="C463">
            <v>1519</v>
          </cell>
          <cell r="D463" t="str">
            <v>512MBx16 DDR3 RAM</v>
          </cell>
        </row>
        <row r="464">
          <cell r="B464" t="str">
            <v>57X9016</v>
          </cell>
          <cell r="C464">
            <v>2034.9</v>
          </cell>
          <cell r="D464" t="str">
            <v>1GBx32 DDR3 RAM</v>
          </cell>
        </row>
        <row r="465">
          <cell r="B465" t="str">
            <v>57X9011</v>
          </cell>
          <cell r="C465">
            <v>2034.9</v>
          </cell>
          <cell r="D465" t="str">
            <v>1GBx16 DDR3 RAM</v>
          </cell>
        </row>
        <row r="466">
          <cell r="B466" t="str">
            <v>57X9012</v>
          </cell>
          <cell r="C466">
            <v>2548.6999999999998</v>
          </cell>
          <cell r="D466" t="str">
            <v>2GBx32 DDR3 RAM</v>
          </cell>
        </row>
        <row r="467">
          <cell r="B467" t="str">
            <v>27X0210</v>
          </cell>
          <cell r="C467">
            <v>16601.2</v>
          </cell>
          <cell r="D467" t="str">
            <v>Hard Disk Drive (160+GB)</v>
          </cell>
        </row>
        <row r="468">
          <cell r="B468" t="str">
            <v>27X0200</v>
          </cell>
          <cell r="C468">
            <v>16601.2</v>
          </cell>
          <cell r="D468" t="str">
            <v>Hard Disk Drive (160GB+)</v>
          </cell>
        </row>
        <row r="469">
          <cell r="B469" t="str">
            <v>27X0128</v>
          </cell>
          <cell r="C469">
            <v>1290.0999999999999</v>
          </cell>
          <cell r="D469" t="str">
            <v>MarkNet 8352 Wireless for MS310,410,510,610</v>
          </cell>
        </row>
        <row r="470">
          <cell r="B470" t="str">
            <v>27X0129</v>
          </cell>
          <cell r="C470">
            <v>1290.0999999999999</v>
          </cell>
          <cell r="D470" t="str">
            <v>MarkNet 8352 Wireless for MX310,410</v>
          </cell>
        </row>
        <row r="471">
          <cell r="B471" t="str">
            <v>27X0903</v>
          </cell>
          <cell r="C471">
            <v>2552.1999999999998</v>
          </cell>
          <cell r="D471" t="str">
            <v>MarkNet 8350 Wireless for MX510,610</v>
          </cell>
        </row>
        <row r="472">
          <cell r="B472" t="str">
            <v>27X0225</v>
          </cell>
          <cell r="C472">
            <v>5131.7</v>
          </cell>
          <cell r="D472" t="str">
            <v>MarkNet 8352 Wireless for CX310,410,510</v>
          </cell>
        </row>
        <row r="473">
          <cell r="B473" t="str">
            <v>27X0125</v>
          </cell>
          <cell r="C473">
            <v>1262.0999999999999</v>
          </cell>
          <cell r="D473" t="str">
            <v>MarkNet 8352 Wireless for CX310,410,510</v>
          </cell>
        </row>
        <row r="474">
          <cell r="B474" t="str">
            <v>27X0130</v>
          </cell>
          <cell r="C474">
            <v>1262.0999999999999</v>
          </cell>
          <cell r="D474" t="str">
            <v>MarkNet 8352 Wireless for CS310,410,510</v>
          </cell>
        </row>
        <row r="475">
          <cell r="B475" t="str">
            <v>27X0902</v>
          </cell>
          <cell r="C475">
            <v>15619.1</v>
          </cell>
          <cell r="D475" t="str">
            <v>MarkNet N8130 Fiber Ethernet 100BaseFX, 10BaseFL</v>
          </cell>
        </row>
        <row r="476">
          <cell r="B476" t="str">
            <v>27X0900</v>
          </cell>
          <cell r="C476">
            <v>2608.1999999999998</v>
          </cell>
          <cell r="D476" t="str">
            <v>RS-232C SERIAL INTERFACE CARD</v>
          </cell>
        </row>
        <row r="477">
          <cell r="B477" t="str">
            <v>27X0901</v>
          </cell>
          <cell r="C477">
            <v>2608.1999999999998</v>
          </cell>
          <cell r="D477" t="str">
            <v>PARALLEL 1284-B INTERFACE CARD</v>
          </cell>
        </row>
        <row r="478">
          <cell r="B478" t="str">
            <v>14T0220</v>
          </cell>
          <cell r="C478">
            <v>10375.4</v>
          </cell>
          <cell r="D478" t="str">
            <v>MarkNet N7020e (4 USB ports) 10/100/1000 Ethernet</v>
          </cell>
        </row>
        <row r="479">
          <cell r="B479" t="str">
            <v>35S5888</v>
          </cell>
          <cell r="C479">
            <v>10375.4</v>
          </cell>
          <cell r="D479" t="str">
            <v>MX410/MX510/MX511 Forms and Bar Code Card</v>
          </cell>
        </row>
        <row r="480">
          <cell r="B480" t="str">
            <v>35S5889</v>
          </cell>
          <cell r="C480">
            <v>17413.900000000001</v>
          </cell>
          <cell r="D480" t="str">
            <v>MX410/MX510/MX511 IPDS Card</v>
          </cell>
        </row>
        <row r="481">
          <cell r="B481" t="str">
            <v>35S5890</v>
          </cell>
          <cell r="C481">
            <v>10039.4</v>
          </cell>
          <cell r="D481" t="str">
            <v>MX410/MX510/MX511 PRESCRIBE Card</v>
          </cell>
        </row>
        <row r="482">
          <cell r="B482" t="str">
            <v>35S6850</v>
          </cell>
          <cell r="C482">
            <v>10375.4</v>
          </cell>
          <cell r="D482" t="str">
            <v>MX610/MX611 Forms and Bar Code Card</v>
          </cell>
        </row>
        <row r="483">
          <cell r="B483" t="str">
            <v>35S6851</v>
          </cell>
          <cell r="C483">
            <v>17413.900000000001</v>
          </cell>
          <cell r="D483" t="str">
            <v>MX610/MX611 IPDS Card</v>
          </cell>
        </row>
        <row r="484">
          <cell r="B484" t="str">
            <v>35S6852</v>
          </cell>
          <cell r="C484">
            <v>10039.4</v>
          </cell>
          <cell r="D484" t="str">
            <v>MX610/MX611 PRESCRIBE Card</v>
          </cell>
        </row>
        <row r="485">
          <cell r="B485" t="str">
            <v>40G0810</v>
          </cell>
          <cell r="C485">
            <v>10375.4</v>
          </cell>
          <cell r="D485" t="str">
            <v>MS810n/MS810dn/MS811n/MS811dn, MS812dn Forms and Bar Code Card</v>
          </cell>
        </row>
        <row r="486">
          <cell r="B486" t="str">
            <v>40G0830</v>
          </cell>
          <cell r="C486">
            <v>10375.4</v>
          </cell>
          <cell r="D486" t="str">
            <v>MS810de Forms and Bar Code Card</v>
          </cell>
        </row>
        <row r="487">
          <cell r="B487" t="str">
            <v>40G0840</v>
          </cell>
          <cell r="C487">
            <v>10375.4</v>
          </cell>
          <cell r="D487" t="str">
            <v>MS812de Forms and Bar Code Card</v>
          </cell>
        </row>
        <row r="488">
          <cell r="B488" t="str">
            <v xml:space="preserve">40G0811 </v>
          </cell>
          <cell r="C488">
            <v>17413.900000000001</v>
          </cell>
          <cell r="D488" t="str">
            <v>MS810n/MS810dn/MS811n/MS811dn, MS812dn IPDS Card</v>
          </cell>
        </row>
        <row r="489">
          <cell r="B489" t="str">
            <v>40G0831</v>
          </cell>
          <cell r="C489">
            <v>17413.900000000001</v>
          </cell>
          <cell r="D489" t="str">
            <v>MS810de IPDS Card</v>
          </cell>
        </row>
        <row r="490">
          <cell r="B490" t="str">
            <v>40G0841</v>
          </cell>
          <cell r="C490">
            <v>17413.900000000001</v>
          </cell>
          <cell r="D490" t="str">
            <v>MS812de IPDS Card</v>
          </cell>
        </row>
        <row r="491">
          <cell r="B491" t="str">
            <v>40G0817</v>
          </cell>
          <cell r="C491">
            <v>10039.4</v>
          </cell>
          <cell r="D491" t="str">
            <v>MS810n/MS810dn/MS811n/MS811dn, MS812dn PRESCRIBE Card</v>
          </cell>
        </row>
        <row r="492">
          <cell r="B492" t="str">
            <v>40G0837</v>
          </cell>
          <cell r="C492">
            <v>10039.4</v>
          </cell>
          <cell r="D492" t="str">
            <v>MS810de PRESCRIBE Card</v>
          </cell>
        </row>
        <row r="493">
          <cell r="B493" t="str">
            <v>40G0847</v>
          </cell>
          <cell r="C493">
            <v>10039.4</v>
          </cell>
          <cell r="D493" t="str">
            <v>MS812de PRESCRIBE Card</v>
          </cell>
        </row>
        <row r="494">
          <cell r="B494" t="str">
            <v>35S2992</v>
          </cell>
          <cell r="C494">
            <v>10375.4</v>
          </cell>
          <cell r="D494" t="str">
            <v>MS510dn/MS610dn Forms and Bar Code Card</v>
          </cell>
        </row>
        <row r="495">
          <cell r="B495" t="str">
            <v>35S2993</v>
          </cell>
          <cell r="C495">
            <v>17413.900000000001</v>
          </cell>
          <cell r="D495" t="str">
            <v>MS510dn/MS610dn IPDS Card</v>
          </cell>
        </row>
        <row r="496">
          <cell r="B496" t="str">
            <v xml:space="preserve">35S2994 </v>
          </cell>
          <cell r="C496">
            <v>10039.4</v>
          </cell>
          <cell r="D496" t="str">
            <v>PRESCRIBE eMMC Card</v>
          </cell>
        </row>
        <row r="497">
          <cell r="B497" t="str">
            <v>34S4500</v>
          </cell>
          <cell r="C497">
            <v>10375.4</v>
          </cell>
          <cell r="D497" t="str">
            <v>MS610de Forms and Bar Code Card</v>
          </cell>
        </row>
        <row r="498">
          <cell r="B498" t="str">
            <v>34S4501</v>
          </cell>
          <cell r="C498">
            <v>17413.900000000001</v>
          </cell>
          <cell r="D498" t="str">
            <v>MS610de IPDS Card</v>
          </cell>
        </row>
        <row r="499">
          <cell r="B499" t="str">
            <v>34S4502</v>
          </cell>
          <cell r="C499">
            <v>10039.4</v>
          </cell>
          <cell r="D499" t="str">
            <v>MS610de PRESCRIBE Card</v>
          </cell>
        </row>
        <row r="500">
          <cell r="B500" t="str">
            <v>38C5050</v>
          </cell>
          <cell r="C500">
            <v>10375.4</v>
          </cell>
          <cell r="D500" t="str">
            <v>CX310 Forms and Bar Code Card</v>
          </cell>
        </row>
        <row r="501">
          <cell r="B501" t="str">
            <v>38C5051</v>
          </cell>
          <cell r="C501">
            <v>10039.4</v>
          </cell>
          <cell r="D501" t="str">
            <v>CX310 PRESCRIBE Card</v>
          </cell>
        </row>
        <row r="502">
          <cell r="B502" t="str">
            <v>38C5052</v>
          </cell>
          <cell r="C502">
            <v>10375.4</v>
          </cell>
          <cell r="D502" t="str">
            <v>CX410 Forms and Bar Code Card</v>
          </cell>
        </row>
        <row r="503">
          <cell r="B503" t="str">
            <v>38C5053</v>
          </cell>
          <cell r="C503">
            <v>10039.4</v>
          </cell>
          <cell r="D503" t="str">
            <v>CX410 PRESCRIBE Card</v>
          </cell>
        </row>
        <row r="504">
          <cell r="B504" t="str">
            <v>38C5054</v>
          </cell>
          <cell r="C504">
            <v>10375.4</v>
          </cell>
          <cell r="D504" t="str">
            <v>CX510 Forms and Bar Code Card</v>
          </cell>
        </row>
        <row r="505">
          <cell r="B505" t="str">
            <v>38C5055</v>
          </cell>
          <cell r="C505">
            <v>10039.4</v>
          </cell>
          <cell r="D505" t="str">
            <v>CX510 PRESCRIBE Card</v>
          </cell>
        </row>
        <row r="506">
          <cell r="B506" t="str">
            <v>24T7353</v>
          </cell>
          <cell r="C506">
            <v>10039.4</v>
          </cell>
          <cell r="D506" t="str">
            <v>MX71x/MX81x Prescribe Card</v>
          </cell>
        </row>
        <row r="507">
          <cell r="B507" t="str">
            <v>38C0516</v>
          </cell>
          <cell r="C507">
            <v>10039.4</v>
          </cell>
          <cell r="D507" t="str">
            <v xml:space="preserve">CS410 PRESCRIBE Card </v>
          </cell>
        </row>
        <row r="508">
          <cell r="B508" t="str">
            <v>38C0517</v>
          </cell>
          <cell r="C508">
            <v>10039.4</v>
          </cell>
          <cell r="D508" t="str">
            <v>CS510 PRESCRIBE Card</v>
          </cell>
        </row>
        <row r="509">
          <cell r="B509" t="str">
            <v>24T7351</v>
          </cell>
          <cell r="C509">
            <v>10375.4</v>
          </cell>
          <cell r="D509" t="str">
            <v xml:space="preserve">MX71x/MX81x Forms and Bar Code Card </v>
          </cell>
        </row>
        <row r="510">
          <cell r="B510" t="str">
            <v>38C0511</v>
          </cell>
          <cell r="C510">
            <v>10375.4</v>
          </cell>
          <cell r="D510" t="str">
            <v xml:space="preserve">CS410 Forms and Bar Code Card </v>
          </cell>
        </row>
        <row r="511">
          <cell r="B511" t="str">
            <v>38C0512</v>
          </cell>
          <cell r="C511">
            <v>10375.4</v>
          </cell>
          <cell r="D511" t="str">
            <v>CS510 Forms and Bar Code Card</v>
          </cell>
        </row>
        <row r="512">
          <cell r="B512" t="str">
            <v>24T7352</v>
          </cell>
          <cell r="C512">
            <v>17413.900000000001</v>
          </cell>
          <cell r="D512" t="str">
            <v xml:space="preserve">MX71x/MX81x IPDS Card </v>
          </cell>
        </row>
        <row r="513">
          <cell r="B513" t="str">
            <v>57X9110</v>
          </cell>
          <cell r="C513">
            <v>5791.8</v>
          </cell>
          <cell r="D513" t="str">
            <v xml:space="preserve">Traditional Chinese Font Card </v>
          </cell>
        </row>
        <row r="514">
          <cell r="B514" t="str">
            <v>57X9112</v>
          </cell>
          <cell r="C514">
            <v>5791.8</v>
          </cell>
          <cell r="D514" t="str">
            <v xml:space="preserve">Simplified Chinese Font Card </v>
          </cell>
        </row>
        <row r="515">
          <cell r="B515" t="str">
            <v>57X9114</v>
          </cell>
          <cell r="C515">
            <v>5791.8</v>
          </cell>
          <cell r="D515" t="str">
            <v xml:space="preserve">Korean Font Card </v>
          </cell>
        </row>
        <row r="516">
          <cell r="B516" t="str">
            <v>57X9115</v>
          </cell>
          <cell r="C516">
            <v>5791.8</v>
          </cell>
          <cell r="D516" t="str">
            <v>Japanese Font Card</v>
          </cell>
        </row>
        <row r="517">
          <cell r="B517" t="str">
            <v>13B0572</v>
          </cell>
          <cell r="C517">
            <v>9814.6999999999989</v>
          </cell>
          <cell r="D517" t="str">
            <v xml:space="preserve"> X264dn</v>
          </cell>
        </row>
        <row r="518">
          <cell r="B518" t="str">
            <v>13B0573</v>
          </cell>
          <cell r="C518">
            <v>12634.3</v>
          </cell>
          <cell r="D518" t="str">
            <v>X363dn</v>
          </cell>
        </row>
        <row r="519">
          <cell r="B519" t="str">
            <v>13B0574</v>
          </cell>
          <cell r="C519">
            <v>14044.099999999999</v>
          </cell>
          <cell r="D519" t="str">
            <v>X364dn</v>
          </cell>
        </row>
        <row r="520">
          <cell r="B520" t="str">
            <v>13B0575</v>
          </cell>
          <cell r="C520">
            <v>16863.7</v>
          </cell>
          <cell r="D520" t="str">
            <v>X364dw</v>
          </cell>
        </row>
        <row r="521">
          <cell r="B521" t="str">
            <v>13C1129</v>
          </cell>
          <cell r="C521">
            <v>30907.8</v>
          </cell>
          <cell r="D521" t="str">
            <v>X463de</v>
          </cell>
        </row>
        <row r="522">
          <cell r="B522" t="str">
            <v>13C1154</v>
          </cell>
          <cell r="C522">
            <v>33727.4</v>
          </cell>
          <cell r="D522" t="str">
            <v>X464de</v>
          </cell>
        </row>
        <row r="523">
          <cell r="B523" t="str">
            <v>13C1155</v>
          </cell>
          <cell r="C523">
            <v>43569.399999999994</v>
          </cell>
          <cell r="D523" t="str">
            <v>X466dte</v>
          </cell>
        </row>
        <row r="524">
          <cell r="B524" t="str">
            <v>13C1156</v>
          </cell>
          <cell r="C524">
            <v>42159.6</v>
          </cell>
          <cell r="D524" t="str">
            <v>X466dwe</v>
          </cell>
        </row>
        <row r="525">
          <cell r="B525" t="str">
            <v>13C1238</v>
          </cell>
          <cell r="C525">
            <v>39366.6</v>
          </cell>
          <cell r="D525" t="str">
            <v>X466de</v>
          </cell>
        </row>
        <row r="526">
          <cell r="B526" t="str">
            <v>16M1660</v>
          </cell>
          <cell r="C526">
            <v>51229.5</v>
          </cell>
          <cell r="D526" t="str">
            <v>X652de</v>
          </cell>
        </row>
        <row r="527">
          <cell r="B527" t="str">
            <v>16M1661</v>
          </cell>
          <cell r="C527">
            <v>74051.599999999991</v>
          </cell>
          <cell r="D527" t="str">
            <v>X654de</v>
          </cell>
        </row>
        <row r="528">
          <cell r="B528" t="str">
            <v>16M1662</v>
          </cell>
          <cell r="C528">
            <v>89718.299999999988</v>
          </cell>
          <cell r="D528" t="str">
            <v>X656dte</v>
          </cell>
        </row>
        <row r="529">
          <cell r="B529" t="str">
            <v>16M1663</v>
          </cell>
          <cell r="C529">
            <v>113950.2</v>
          </cell>
          <cell r="D529" t="str">
            <v>X658dfe</v>
          </cell>
        </row>
        <row r="530">
          <cell r="B530" t="str">
            <v>16M1664</v>
          </cell>
          <cell r="C530">
            <v>113950.2</v>
          </cell>
          <cell r="D530" t="str">
            <v>X658dme</v>
          </cell>
        </row>
        <row r="531">
          <cell r="B531" t="str">
            <v>16M1665</v>
          </cell>
          <cell r="C531">
            <v>122488.09999999999</v>
          </cell>
          <cell r="D531" t="str">
            <v>X658dtfe</v>
          </cell>
        </row>
        <row r="532">
          <cell r="B532" t="str">
            <v>16M1666</v>
          </cell>
          <cell r="C532">
            <v>122488.09999999999</v>
          </cell>
          <cell r="D532" t="str">
            <v>X658dtme</v>
          </cell>
        </row>
        <row r="533">
          <cell r="B533" t="str">
            <v>19Z0190</v>
          </cell>
          <cell r="C533">
            <v>156987.59999999998</v>
          </cell>
          <cell r="D533" t="str">
            <v>X860de3</v>
          </cell>
        </row>
        <row r="534">
          <cell r="B534" t="str">
            <v>19Z0191</v>
          </cell>
          <cell r="C534">
            <v>213297.69999999998</v>
          </cell>
          <cell r="D534" t="str">
            <v>X862de3</v>
          </cell>
        </row>
        <row r="535">
          <cell r="B535" t="str">
            <v>19Z0192</v>
          </cell>
          <cell r="C535">
            <v>270298.7</v>
          </cell>
          <cell r="D535" t="str">
            <v>X864de3</v>
          </cell>
        </row>
        <row r="536">
          <cell r="B536" t="str">
            <v>19Z0239</v>
          </cell>
          <cell r="C536">
            <v>163131.5</v>
          </cell>
          <cell r="D536" t="str">
            <v>X860de 4</v>
          </cell>
        </row>
        <row r="537">
          <cell r="B537" t="str">
            <v>19Z0240</v>
          </cell>
          <cell r="C537">
            <v>219468.19999999998</v>
          </cell>
          <cell r="D537" t="str">
            <v>X862de 4</v>
          </cell>
        </row>
        <row r="538">
          <cell r="B538" t="str">
            <v>19Z0241</v>
          </cell>
          <cell r="C538">
            <v>276469.89999999997</v>
          </cell>
          <cell r="D538" t="str">
            <v>X864de 4</v>
          </cell>
        </row>
        <row r="539">
          <cell r="B539" t="str">
            <v>19Z0314</v>
          </cell>
          <cell r="C539">
            <v>94320.099999999991</v>
          </cell>
          <cell r="D539" t="str">
            <v>W850n</v>
          </cell>
        </row>
        <row r="540">
          <cell r="B540" t="str">
            <v>19Z0315</v>
          </cell>
          <cell r="C540">
            <v>109508</v>
          </cell>
          <cell r="D540" t="str">
            <v>W850dn</v>
          </cell>
        </row>
        <row r="541">
          <cell r="B541" t="str">
            <v>26A0030</v>
          </cell>
          <cell r="C541">
            <v>6995.7999999999993</v>
          </cell>
          <cell r="D541" t="str">
            <v>C540n</v>
          </cell>
        </row>
        <row r="542">
          <cell r="B542" t="str">
            <v>26B0030</v>
          </cell>
          <cell r="C542">
            <v>11224.5</v>
          </cell>
          <cell r="D542" t="str">
            <v>C543dn</v>
          </cell>
        </row>
        <row r="543">
          <cell r="B543" t="str">
            <v>26C0030</v>
          </cell>
          <cell r="C543">
            <v>16837.099999999999</v>
          </cell>
          <cell r="D543" t="str">
            <v>C544dn</v>
          </cell>
        </row>
        <row r="544">
          <cell r="B544" t="str">
            <v>26C0080</v>
          </cell>
          <cell r="C544">
            <v>12634.3</v>
          </cell>
          <cell r="D544" t="str">
            <v>C544n</v>
          </cell>
        </row>
        <row r="545">
          <cell r="B545" t="str">
            <v>26C0136</v>
          </cell>
          <cell r="C545">
            <v>19816.3</v>
          </cell>
          <cell r="D545" t="str">
            <v>C546dtn</v>
          </cell>
        </row>
        <row r="546">
          <cell r="B546" t="str">
            <v>26C0186</v>
          </cell>
          <cell r="C546">
            <v>19656.699999999997</v>
          </cell>
          <cell r="D546" t="str">
            <v>C544dw</v>
          </cell>
        </row>
        <row r="547">
          <cell r="B547" t="str">
            <v>26B0118</v>
          </cell>
          <cell r="C547">
            <v>14868.699999999999</v>
          </cell>
          <cell r="D547" t="str">
            <v>X543dn</v>
          </cell>
        </row>
        <row r="548">
          <cell r="B548" t="str">
            <v>26C0219</v>
          </cell>
          <cell r="C548">
            <v>21066.5</v>
          </cell>
          <cell r="D548" t="str">
            <v>X544dn</v>
          </cell>
        </row>
        <row r="549">
          <cell r="B549" t="str">
            <v>26C0254</v>
          </cell>
          <cell r="C549">
            <v>26679.1</v>
          </cell>
          <cell r="D549" t="str">
            <v>X546dtn</v>
          </cell>
        </row>
        <row r="550">
          <cell r="B550" t="str">
            <v>26C0416</v>
          </cell>
          <cell r="C550">
            <v>23886.1</v>
          </cell>
          <cell r="D550" t="str">
            <v>X544dw</v>
          </cell>
        </row>
        <row r="551">
          <cell r="B551" t="str">
            <v>26D0018</v>
          </cell>
          <cell r="C551">
            <v>16837.099999999999</v>
          </cell>
          <cell r="D551" t="str">
            <v>X544n</v>
          </cell>
        </row>
        <row r="552">
          <cell r="B552" t="str">
            <v>30G0102</v>
          </cell>
          <cell r="C552">
            <v>19656.699999999997</v>
          </cell>
          <cell r="D552" t="str">
            <v>T650n</v>
          </cell>
        </row>
        <row r="553">
          <cell r="B553" t="str">
            <v>30G0129</v>
          </cell>
          <cell r="C553">
            <v>23886.1</v>
          </cell>
          <cell r="D553" t="str">
            <v>T650dn</v>
          </cell>
        </row>
        <row r="554">
          <cell r="B554" t="str">
            <v>30G0139</v>
          </cell>
          <cell r="C554">
            <v>30907.8</v>
          </cell>
          <cell r="D554" t="str">
            <v>T650dtn</v>
          </cell>
        </row>
        <row r="555">
          <cell r="B555" t="str">
            <v>30G0202</v>
          </cell>
          <cell r="C555">
            <v>34020</v>
          </cell>
          <cell r="D555" t="str">
            <v>T652dn</v>
          </cell>
        </row>
        <row r="556">
          <cell r="B556" t="str">
            <v>30G0212</v>
          </cell>
          <cell r="C556">
            <v>26679.1</v>
          </cell>
          <cell r="D556" t="str">
            <v>T652n</v>
          </cell>
        </row>
        <row r="557">
          <cell r="B557" t="str">
            <v>30G0239</v>
          </cell>
          <cell r="C557">
            <v>42904.399999999994</v>
          </cell>
          <cell r="D557" t="str">
            <v>T652dtn</v>
          </cell>
        </row>
        <row r="558">
          <cell r="B558" t="str">
            <v>30G0302</v>
          </cell>
          <cell r="C558">
            <v>39020.799999999996</v>
          </cell>
          <cell r="D558" t="str">
            <v>T654dn</v>
          </cell>
        </row>
        <row r="559">
          <cell r="B559" t="str">
            <v>30G0312</v>
          </cell>
          <cell r="C559">
            <v>30907.8</v>
          </cell>
          <cell r="D559" t="str">
            <v>T654n</v>
          </cell>
        </row>
        <row r="560">
          <cell r="B560" t="str">
            <v>30G0339</v>
          </cell>
          <cell r="C560">
            <v>44979.199999999997</v>
          </cell>
          <cell r="D560" t="str">
            <v>T654dtn</v>
          </cell>
        </row>
        <row r="561">
          <cell r="B561" t="str">
            <v>30G0402</v>
          </cell>
          <cell r="C561">
            <v>54315.1</v>
          </cell>
          <cell r="D561" t="str">
            <v>T656dne</v>
          </cell>
        </row>
        <row r="562">
          <cell r="B562" t="str">
            <v>34S0112</v>
          </cell>
          <cell r="C562">
            <v>5586</v>
          </cell>
          <cell r="D562" t="str">
            <v>E260d</v>
          </cell>
        </row>
        <row r="563">
          <cell r="B563" t="str">
            <v>34S0192</v>
          </cell>
          <cell r="C563">
            <v>4468.7999999999993</v>
          </cell>
          <cell r="D563" t="str">
            <v>E260</v>
          </cell>
        </row>
        <row r="564">
          <cell r="B564" t="str">
            <v>34S0312</v>
          </cell>
          <cell r="C564">
            <v>6995.7999999999993</v>
          </cell>
          <cell r="D564" t="str">
            <v>E260dn</v>
          </cell>
        </row>
        <row r="565">
          <cell r="B565" t="str">
            <v>34S0412</v>
          </cell>
          <cell r="C565">
            <v>8139.5999999999995</v>
          </cell>
          <cell r="D565" t="str">
            <v>E360d</v>
          </cell>
        </row>
        <row r="566">
          <cell r="B566" t="str">
            <v>34S0512</v>
          </cell>
          <cell r="C566">
            <v>10373.299999999999</v>
          </cell>
          <cell r="D566" t="str">
            <v>E360dn</v>
          </cell>
        </row>
        <row r="567">
          <cell r="B567" t="str">
            <v>34S0712</v>
          </cell>
          <cell r="C567">
            <v>14868.699999999999</v>
          </cell>
          <cell r="D567" t="str">
            <v>E460dn</v>
          </cell>
        </row>
        <row r="568">
          <cell r="B568" t="str">
            <v>34S0812</v>
          </cell>
          <cell r="C568">
            <v>19656.699999999997</v>
          </cell>
          <cell r="D568" t="str">
            <v>E462dtn</v>
          </cell>
        </row>
        <row r="569">
          <cell r="B569" t="str">
            <v>47B0078</v>
          </cell>
          <cell r="C569">
            <v>35429.799999999996</v>
          </cell>
          <cell r="D569" t="str">
            <v>C792e</v>
          </cell>
        </row>
        <row r="570">
          <cell r="B570" t="str">
            <v>47B0071</v>
          </cell>
          <cell r="C570">
            <v>41042.399999999994</v>
          </cell>
          <cell r="D570" t="str">
            <v>C792de</v>
          </cell>
        </row>
        <row r="571">
          <cell r="B571" t="str">
            <v>47B0072</v>
          </cell>
          <cell r="C571">
            <v>49473.899999999994</v>
          </cell>
          <cell r="D571" t="str">
            <v>C792dte</v>
          </cell>
        </row>
        <row r="572">
          <cell r="B572" t="str">
            <v>47B0073</v>
          </cell>
          <cell r="C572">
            <v>81260.2</v>
          </cell>
          <cell r="D572" t="str">
            <v>C792dhe</v>
          </cell>
        </row>
        <row r="573">
          <cell r="B573" t="str">
            <v>47B1066</v>
          </cell>
          <cell r="C573">
            <v>110146.4</v>
          </cell>
          <cell r="D573" t="str">
            <v>X792de</v>
          </cell>
        </row>
        <row r="574">
          <cell r="B574" t="str">
            <v>47B1067</v>
          </cell>
          <cell r="C574">
            <v>125068.29999999999</v>
          </cell>
          <cell r="D574" t="str">
            <v>X792dte</v>
          </cell>
        </row>
        <row r="575">
          <cell r="B575" t="str">
            <v>47B1188</v>
          </cell>
          <cell r="C575">
            <v>137357.5</v>
          </cell>
          <cell r="D575" t="str">
            <v>X792dtse</v>
          </cell>
        </row>
        <row r="576">
          <cell r="B576" t="str">
            <v>47B1187</v>
          </cell>
          <cell r="C576">
            <v>141586.19999999998</v>
          </cell>
          <cell r="D576" t="str">
            <v>X792dtme</v>
          </cell>
        </row>
        <row r="577">
          <cell r="B577" t="str">
            <v>47B1068</v>
          </cell>
          <cell r="C577">
            <v>141586.19999999998</v>
          </cell>
          <cell r="D577" t="str">
            <v>X792dtfe</v>
          </cell>
        </row>
        <row r="578">
          <cell r="B578" t="str">
            <v>47B1186</v>
          </cell>
          <cell r="C578">
            <v>150098.19999999998</v>
          </cell>
          <cell r="D578" t="str">
            <v>X792dtpe</v>
          </cell>
        </row>
        <row r="579">
          <cell r="B579" t="str">
            <v>MS00371</v>
          </cell>
          <cell r="C579">
            <v>46495.399999999994</v>
          </cell>
          <cell r="D579" t="str">
            <v>X734de</v>
          </cell>
        </row>
        <row r="580">
          <cell r="B580" t="str">
            <v>13L0199</v>
          </cell>
          <cell r="C580">
            <v>56921.899999999994</v>
          </cell>
          <cell r="D580" t="str">
            <v>4227-plus</v>
          </cell>
        </row>
        <row r="581">
          <cell r="B581" t="str">
            <v>24Z0070</v>
          </cell>
          <cell r="C581">
            <v>44074.799999999996</v>
          </cell>
          <cell r="D581" t="str">
            <v>C925de</v>
          </cell>
        </row>
        <row r="582">
          <cell r="B582" t="str">
            <v>24Z0601</v>
          </cell>
          <cell r="C582">
            <v>56389.899999999994</v>
          </cell>
          <cell r="D582" t="str">
            <v>C925dte</v>
          </cell>
        </row>
        <row r="583">
          <cell r="B583" t="str">
            <v>24Z0677</v>
          </cell>
          <cell r="C583">
            <v>150231.19999999998</v>
          </cell>
          <cell r="D583" t="str">
            <v>X925de</v>
          </cell>
        </row>
        <row r="584">
          <cell r="B584" t="str">
            <v>11C2946</v>
          </cell>
          <cell r="C584">
            <v>15906.099999999999</v>
          </cell>
          <cell r="D584" t="str">
            <v>2580+</v>
          </cell>
        </row>
        <row r="585">
          <cell r="B585" t="str">
            <v>11C2947</v>
          </cell>
          <cell r="C585">
            <v>20933.5</v>
          </cell>
          <cell r="D585" t="str">
            <v>2580n+</v>
          </cell>
        </row>
        <row r="586">
          <cell r="B586" t="str">
            <v>11C2948</v>
          </cell>
          <cell r="C586">
            <v>19709.899999999998</v>
          </cell>
          <cell r="D586" t="str">
            <v>2581+</v>
          </cell>
        </row>
        <row r="587">
          <cell r="B587" t="str">
            <v>11C2928</v>
          </cell>
          <cell r="C587">
            <v>24763.899999999998</v>
          </cell>
          <cell r="D587" t="str">
            <v>2581n+</v>
          </cell>
        </row>
        <row r="588">
          <cell r="B588" t="str">
            <v>11C2949</v>
          </cell>
          <cell r="C588">
            <v>15906.099999999999</v>
          </cell>
          <cell r="D588" t="str">
            <v>2590+</v>
          </cell>
        </row>
        <row r="589">
          <cell r="B589" t="str">
            <v>11C2950</v>
          </cell>
          <cell r="C589">
            <v>20933.5</v>
          </cell>
          <cell r="D589" t="str">
            <v>2590n+</v>
          </cell>
        </row>
        <row r="590">
          <cell r="B590" t="str">
            <v>11C2951</v>
          </cell>
          <cell r="C590">
            <v>19709.899999999998</v>
          </cell>
          <cell r="D590" t="str">
            <v>2591+</v>
          </cell>
        </row>
        <row r="591">
          <cell r="B591" t="str">
            <v>11C2929</v>
          </cell>
          <cell r="C591">
            <v>24763.899999999998</v>
          </cell>
          <cell r="D591" t="str">
            <v>2591n+</v>
          </cell>
        </row>
        <row r="592">
          <cell r="B592" t="str">
            <v>26G0220</v>
          </cell>
          <cell r="C592">
            <v>35296.799999999996</v>
          </cell>
          <cell r="D592" t="str">
            <v>X548de</v>
          </cell>
        </row>
        <row r="593">
          <cell r="B593" t="str">
            <v>26G0200</v>
          </cell>
          <cell r="C593">
            <v>45271.799999999996</v>
          </cell>
          <cell r="D593" t="str">
            <v>X548dte</v>
          </cell>
        </row>
        <row r="594">
          <cell r="B594" t="str">
            <v>16J0120</v>
          </cell>
          <cell r="C594">
            <v>167875.4</v>
          </cell>
          <cell r="D594" t="str">
            <v>6500e</v>
          </cell>
        </row>
        <row r="595">
          <cell r="B595" t="str">
            <v>22Z0001</v>
          </cell>
          <cell r="C595">
            <v>108497.2</v>
          </cell>
          <cell r="D595" t="str">
            <v>C950de</v>
          </cell>
        </row>
        <row r="596">
          <cell r="B596" t="str">
            <v>22Z0072</v>
          </cell>
          <cell r="C596">
            <v>277640.3</v>
          </cell>
          <cell r="D596" t="str">
            <v>X950de</v>
          </cell>
        </row>
        <row r="597">
          <cell r="B597" t="str">
            <v>22Z0694</v>
          </cell>
          <cell r="C597">
            <v>330199.8</v>
          </cell>
          <cell r="D597" t="str">
            <v>X950dhe</v>
          </cell>
        </row>
        <row r="598">
          <cell r="B598" t="str">
            <v>22Z0073</v>
          </cell>
          <cell r="C598">
            <v>319055.09999999998</v>
          </cell>
          <cell r="D598" t="str">
            <v>X952de</v>
          </cell>
        </row>
        <row r="599">
          <cell r="B599" t="str">
            <v>22Z0074</v>
          </cell>
          <cell r="C599">
            <v>377652.8</v>
          </cell>
          <cell r="D599" t="str">
            <v>X954de</v>
          </cell>
        </row>
        <row r="600">
          <cell r="B600" t="str">
            <v>90P4005</v>
          </cell>
          <cell r="C600">
            <v>6663.2999999999993</v>
          </cell>
          <cell r="D600" t="str">
            <v>Pro4000</v>
          </cell>
        </row>
        <row r="601">
          <cell r="B601" t="str">
            <v>90P3005</v>
          </cell>
          <cell r="C601">
            <v>6663.2999999999993</v>
          </cell>
          <cell r="D601" t="str">
            <v>Pro4000c</v>
          </cell>
        </row>
        <row r="602">
          <cell r="B602" t="str">
            <v>90P0005</v>
          </cell>
          <cell r="C602">
            <v>10681.3</v>
          </cell>
          <cell r="D602" t="str">
            <v>Pro5500</v>
          </cell>
        </row>
        <row r="603">
          <cell r="B603" t="str">
            <v>90P0105</v>
          </cell>
          <cell r="C603">
            <v>13355.3</v>
          </cell>
          <cell r="D603" t="str">
            <v>Pro5500T</v>
          </cell>
        </row>
        <row r="604">
          <cell r="B604" t="str">
            <v>41G0020</v>
          </cell>
          <cell r="C604">
            <v>10664.5</v>
          </cell>
          <cell r="D604" t="str">
            <v>C746n</v>
          </cell>
        </row>
        <row r="605">
          <cell r="B605" t="str">
            <v>41G0070</v>
          </cell>
          <cell r="C605">
            <v>14285.599999999999</v>
          </cell>
          <cell r="D605" t="str">
            <v>C746dn</v>
          </cell>
        </row>
        <row r="606">
          <cell r="B606" t="str">
            <v>41G0127</v>
          </cell>
          <cell r="C606">
            <v>20204.099999999999</v>
          </cell>
          <cell r="D606" t="str">
            <v>C746dtn</v>
          </cell>
        </row>
        <row r="607">
          <cell r="B607" t="str">
            <v>41H0020</v>
          </cell>
          <cell r="C607">
            <v>17182.899999999998</v>
          </cell>
          <cell r="D607" t="str">
            <v>C748e</v>
          </cell>
        </row>
        <row r="608">
          <cell r="B608" t="str">
            <v>41H0070</v>
          </cell>
          <cell r="C608">
            <v>20804</v>
          </cell>
          <cell r="D608" t="str">
            <v>C748de</v>
          </cell>
        </row>
        <row r="609">
          <cell r="B609" t="str">
            <v>41H0127</v>
          </cell>
          <cell r="C609">
            <v>25322.5</v>
          </cell>
          <cell r="D609" t="str">
            <v>C748dte</v>
          </cell>
        </row>
        <row r="610">
          <cell r="B610" t="str">
            <v>34T5074</v>
          </cell>
          <cell r="C610">
            <v>35387.1</v>
          </cell>
          <cell r="D610" t="str">
            <v>X746de</v>
          </cell>
        </row>
        <row r="611">
          <cell r="B611" t="str">
            <v>34T5075</v>
          </cell>
          <cell r="C611">
            <v>44986.2</v>
          </cell>
          <cell r="D611" t="str">
            <v>X748de</v>
          </cell>
        </row>
        <row r="612">
          <cell r="B612" t="str">
            <v>34T5076</v>
          </cell>
          <cell r="C612">
            <v>49685.299999999996</v>
          </cell>
          <cell r="D612" t="str">
            <v>X748dte</v>
          </cell>
        </row>
        <row r="613">
          <cell r="B613" t="str">
            <v>35S0070</v>
          </cell>
          <cell r="C613">
            <v>5738.6</v>
          </cell>
          <cell r="D613" t="str">
            <v>MS310d</v>
          </cell>
        </row>
        <row r="614">
          <cell r="B614" t="str">
            <v>35S0130</v>
          </cell>
          <cell r="C614">
            <v>7224</v>
          </cell>
          <cell r="D614" t="str">
            <v>MS310dn</v>
          </cell>
        </row>
        <row r="615">
          <cell r="B615" t="str">
            <v>35S0170</v>
          </cell>
          <cell r="C615">
            <v>8307.6</v>
          </cell>
          <cell r="D615" t="str">
            <v>MS410d</v>
          </cell>
        </row>
        <row r="616">
          <cell r="B616" t="str">
            <v>35S0230</v>
          </cell>
          <cell r="C616">
            <v>10105.200000000001</v>
          </cell>
          <cell r="D616" t="str">
            <v>MS410DN</v>
          </cell>
        </row>
        <row r="617">
          <cell r="B617" t="str">
            <v>35S0330</v>
          </cell>
          <cell r="C617">
            <v>12490.1</v>
          </cell>
          <cell r="D617" t="str">
            <v>MS510DN</v>
          </cell>
        </row>
        <row r="618">
          <cell r="B618" t="str">
            <v>35S0430</v>
          </cell>
          <cell r="C618">
            <v>19993.400000000001</v>
          </cell>
          <cell r="D618" t="str">
            <v>MS610dn</v>
          </cell>
        </row>
        <row r="619">
          <cell r="B619" t="str">
            <v>35S0530</v>
          </cell>
          <cell r="C619">
            <v>26109.3</v>
          </cell>
          <cell r="D619" t="str">
            <v>MS610de</v>
          </cell>
        </row>
        <row r="620">
          <cell r="B620" t="str">
            <v>35S0576</v>
          </cell>
          <cell r="C620">
            <v>31870.3</v>
          </cell>
          <cell r="D620" t="str">
            <v>MS610dte</v>
          </cell>
        </row>
        <row r="621">
          <cell r="B621" t="str">
            <v>35S5800</v>
          </cell>
          <cell r="C621">
            <v>11260.2</v>
          </cell>
          <cell r="D621" t="str">
            <v>MX310dn</v>
          </cell>
        </row>
        <row r="622">
          <cell r="B622" t="str">
            <v>35S5801</v>
          </cell>
          <cell r="C622">
            <v>17019.099999999999</v>
          </cell>
          <cell r="D622" t="str">
            <v>MX410de</v>
          </cell>
        </row>
        <row r="623">
          <cell r="B623" t="str">
            <v>35S5812</v>
          </cell>
          <cell r="C623">
            <v>24591.7</v>
          </cell>
          <cell r="D623" t="str">
            <v>MX510de</v>
          </cell>
        </row>
        <row r="624">
          <cell r="B624" t="str">
            <v>35S5803</v>
          </cell>
          <cell r="C624">
            <v>27391</v>
          </cell>
          <cell r="D624" t="str">
            <v>MX511de</v>
          </cell>
        </row>
        <row r="625">
          <cell r="B625" t="str">
            <v>35S5957</v>
          </cell>
          <cell r="C625">
            <v>32817.4</v>
          </cell>
          <cell r="D625" t="str">
            <v>MX511dte</v>
          </cell>
        </row>
        <row r="626">
          <cell r="B626" t="str">
            <v>35S5804</v>
          </cell>
          <cell r="C626">
            <v>35574</v>
          </cell>
          <cell r="D626" t="str">
            <v>MX511dhe</v>
          </cell>
        </row>
        <row r="627">
          <cell r="B627" t="str">
            <v>35S6776</v>
          </cell>
          <cell r="C627">
            <v>40526.5</v>
          </cell>
          <cell r="D627" t="str">
            <v>MX611de</v>
          </cell>
        </row>
        <row r="628">
          <cell r="B628" t="str">
            <v>35S6753</v>
          </cell>
          <cell r="C628">
            <v>48709.5</v>
          </cell>
          <cell r="D628" t="str">
            <v>MX611dhe</v>
          </cell>
        </row>
        <row r="629">
          <cell r="B629" t="str">
            <v>40G0530</v>
          </cell>
          <cell r="C629">
            <v>26461.4</v>
          </cell>
          <cell r="D629" t="str">
            <v>MS710dn</v>
          </cell>
        </row>
        <row r="630">
          <cell r="B630" t="str">
            <v>40G0630</v>
          </cell>
          <cell r="C630">
            <v>31129</v>
          </cell>
          <cell r="D630" t="str">
            <v>MS711dn</v>
          </cell>
        </row>
        <row r="631">
          <cell r="B631" t="str">
            <v>40G0120</v>
          </cell>
          <cell r="C631">
            <v>19265.400000000001</v>
          </cell>
          <cell r="D631" t="str">
            <v>MS810n</v>
          </cell>
        </row>
        <row r="632">
          <cell r="B632" t="str">
            <v>40G0130</v>
          </cell>
          <cell r="C632">
            <v>25201.4</v>
          </cell>
          <cell r="D632" t="str">
            <v>MS810dn</v>
          </cell>
        </row>
        <row r="633">
          <cell r="B633" t="str">
            <v>40G0426</v>
          </cell>
          <cell r="C633">
            <v>33075.699999999997</v>
          </cell>
          <cell r="D633" t="str">
            <v>MS810dtn</v>
          </cell>
        </row>
        <row r="634">
          <cell r="B634" t="str">
            <v>40G0160</v>
          </cell>
          <cell r="C634">
            <v>31134.6</v>
          </cell>
          <cell r="D634" t="str">
            <v>MS810de</v>
          </cell>
        </row>
        <row r="635">
          <cell r="B635" t="str">
            <v>40G0220</v>
          </cell>
          <cell r="C635">
            <v>23713.200000000001</v>
          </cell>
          <cell r="D635" t="str">
            <v>MS811n</v>
          </cell>
        </row>
        <row r="636">
          <cell r="B636" t="str">
            <v>40G0230</v>
          </cell>
          <cell r="C636">
            <v>29646.400000000001</v>
          </cell>
          <cell r="D636" t="str">
            <v>MS811dn</v>
          </cell>
        </row>
        <row r="637">
          <cell r="B637" t="str">
            <v>40G0456</v>
          </cell>
          <cell r="C637">
            <v>37034.9</v>
          </cell>
          <cell r="D637" t="str">
            <v>MS811dtn</v>
          </cell>
        </row>
        <row r="638">
          <cell r="B638" t="str">
            <v>40G0330</v>
          </cell>
          <cell r="C638">
            <v>35579.599999999999</v>
          </cell>
          <cell r="D638" t="str">
            <v>MS812dn</v>
          </cell>
        </row>
        <row r="639">
          <cell r="B639" t="str">
            <v>40G0486</v>
          </cell>
          <cell r="C639">
            <v>43469.3</v>
          </cell>
          <cell r="D639" t="str">
            <v>MS812dtn</v>
          </cell>
        </row>
        <row r="640">
          <cell r="B640" t="str">
            <v>40G0360</v>
          </cell>
          <cell r="C640">
            <v>41489.699999999997</v>
          </cell>
          <cell r="D640" t="str">
            <v>MS812de</v>
          </cell>
        </row>
        <row r="641">
          <cell r="B641" t="str">
            <v>24T8016</v>
          </cell>
          <cell r="C641">
            <v>61994.1</v>
          </cell>
          <cell r="D641" t="str">
            <v>MX710de</v>
          </cell>
        </row>
        <row r="642">
          <cell r="B642" t="str">
            <v>24T8017</v>
          </cell>
          <cell r="C642">
            <v>70448</v>
          </cell>
          <cell r="D642" t="str">
            <v>MX710hde</v>
          </cell>
        </row>
        <row r="643">
          <cell r="B643" t="str">
            <v>24T8019</v>
          </cell>
          <cell r="C643">
            <v>81727.100000000006</v>
          </cell>
          <cell r="D643" t="str">
            <v>MX711de</v>
          </cell>
        </row>
        <row r="644">
          <cell r="B644" t="str">
            <v>24T8020</v>
          </cell>
          <cell r="C644">
            <v>90184.5</v>
          </cell>
          <cell r="D644" t="str">
            <v>MX711dhe</v>
          </cell>
        </row>
        <row r="645">
          <cell r="B645" t="str">
            <v>24T8023</v>
          </cell>
          <cell r="C645">
            <v>98646.1</v>
          </cell>
          <cell r="D645" t="str">
            <v>MX810dfe</v>
          </cell>
        </row>
        <row r="646">
          <cell r="B646" t="str">
            <v>24T8025</v>
          </cell>
          <cell r="C646">
            <v>98646.1</v>
          </cell>
          <cell r="D646" t="str">
            <v>MX810dme</v>
          </cell>
        </row>
        <row r="647">
          <cell r="B647" t="str">
            <v>24T8031</v>
          </cell>
          <cell r="C647">
            <v>112742</v>
          </cell>
          <cell r="D647" t="str">
            <v>MX810dxfe</v>
          </cell>
        </row>
        <row r="648">
          <cell r="B648" t="str">
            <v>24T8033</v>
          </cell>
          <cell r="C648">
            <v>112742</v>
          </cell>
          <cell r="D648" t="str">
            <v>MX810dxme</v>
          </cell>
        </row>
        <row r="649">
          <cell r="B649" t="str">
            <v>24T8035</v>
          </cell>
          <cell r="C649">
            <v>115561.60000000001</v>
          </cell>
          <cell r="D649" t="str">
            <v>MX811dfe</v>
          </cell>
        </row>
        <row r="650">
          <cell r="B650" t="str">
            <v>24T8037</v>
          </cell>
          <cell r="C650">
            <v>115561.60000000001</v>
          </cell>
          <cell r="D650" t="str">
            <v>MX811dme</v>
          </cell>
        </row>
        <row r="651">
          <cell r="B651" t="str">
            <v>24T8043</v>
          </cell>
          <cell r="C651">
            <v>129657.5</v>
          </cell>
          <cell r="D651" t="str">
            <v>MX811dxfe</v>
          </cell>
        </row>
        <row r="652">
          <cell r="B652" t="str">
            <v>24T8045</v>
          </cell>
          <cell r="C652">
            <v>129657.5</v>
          </cell>
          <cell r="D652" t="str">
            <v>MX811dxme</v>
          </cell>
        </row>
        <row r="653">
          <cell r="B653" t="str">
            <v>24T8047</v>
          </cell>
          <cell r="C653">
            <v>132477.1</v>
          </cell>
          <cell r="D653" t="str">
            <v>MX812dfe</v>
          </cell>
        </row>
        <row r="654">
          <cell r="B654" t="str">
            <v>24T8049</v>
          </cell>
          <cell r="C654">
            <v>132477.1</v>
          </cell>
          <cell r="D654" t="str">
            <v>MX812dme</v>
          </cell>
        </row>
        <row r="655">
          <cell r="B655" t="str">
            <v>24T8055</v>
          </cell>
          <cell r="C655">
            <v>146573</v>
          </cell>
          <cell r="D655" t="str">
            <v>MX812dxfe</v>
          </cell>
        </row>
        <row r="656">
          <cell r="B656" t="str">
            <v>24T8057</v>
          </cell>
          <cell r="C656">
            <v>146573</v>
          </cell>
          <cell r="D656" t="str">
            <v>MX812dxme</v>
          </cell>
        </row>
        <row r="657">
          <cell r="B657" t="str">
            <v>28C0020</v>
          </cell>
          <cell r="C657">
            <v>7451.5</v>
          </cell>
          <cell r="D657" t="str">
            <v>CS310n</v>
          </cell>
        </row>
        <row r="658">
          <cell r="B658" t="str">
            <v>28C0070</v>
          </cell>
          <cell r="C658">
            <v>9247</v>
          </cell>
          <cell r="D658" t="str">
            <v>CS310dn</v>
          </cell>
        </row>
        <row r="659">
          <cell r="B659" t="str">
            <v>28D0020</v>
          </cell>
          <cell r="C659">
            <v>11058.6</v>
          </cell>
          <cell r="D659" t="str">
            <v>CS410n</v>
          </cell>
        </row>
        <row r="660">
          <cell r="B660" t="str">
            <v>28D0070</v>
          </cell>
          <cell r="C660">
            <v>12855.5</v>
          </cell>
          <cell r="D660" t="str">
            <v>CS410dn</v>
          </cell>
        </row>
        <row r="661">
          <cell r="B661" t="str">
            <v>28D0127</v>
          </cell>
          <cell r="C661">
            <v>18996.599999999999</v>
          </cell>
          <cell r="D661" t="str">
            <v>CS410dtn</v>
          </cell>
        </row>
        <row r="662">
          <cell r="B662" t="str">
            <v>28E0070</v>
          </cell>
          <cell r="C662">
            <v>22115.8</v>
          </cell>
          <cell r="D662" t="str">
            <v>CS510de</v>
          </cell>
        </row>
        <row r="663">
          <cell r="B663" t="str">
            <v>28E0127</v>
          </cell>
          <cell r="C663">
            <v>28254.1</v>
          </cell>
          <cell r="D663" t="str">
            <v>CS510dte</v>
          </cell>
        </row>
        <row r="664">
          <cell r="B664" t="str">
            <v>28C0516</v>
          </cell>
          <cell r="C664">
            <v>14028</v>
          </cell>
          <cell r="D664" t="str">
            <v>CX310n</v>
          </cell>
        </row>
        <row r="665">
          <cell r="B665" t="str">
            <v>28C0566</v>
          </cell>
          <cell r="C665">
            <v>17019.099999999999</v>
          </cell>
          <cell r="D665" t="str">
            <v>CX310dn</v>
          </cell>
        </row>
        <row r="666">
          <cell r="B666" t="str">
            <v>28D0516</v>
          </cell>
          <cell r="C666">
            <v>20029.8</v>
          </cell>
          <cell r="D666" t="str">
            <v>CX410e</v>
          </cell>
        </row>
        <row r="667">
          <cell r="B667" t="str">
            <v>28D0566</v>
          </cell>
          <cell r="C667">
            <v>22425.200000000001</v>
          </cell>
          <cell r="D667" t="str">
            <v>CX410de</v>
          </cell>
        </row>
        <row r="668">
          <cell r="B668" t="str">
            <v>28D0616</v>
          </cell>
          <cell r="C668">
            <v>40810</v>
          </cell>
          <cell r="D668" t="str">
            <v>CX410dte</v>
          </cell>
        </row>
        <row r="669">
          <cell r="B669" t="str">
            <v>28E0516</v>
          </cell>
          <cell r="C669">
            <v>36318.800000000003</v>
          </cell>
          <cell r="D669" t="str">
            <v>CX510de</v>
          </cell>
        </row>
        <row r="670">
          <cell r="B670" t="str">
            <v>28E0629</v>
          </cell>
          <cell r="C670">
            <v>40513.199999999997</v>
          </cell>
          <cell r="D670" t="str">
            <v>CX510dhe</v>
          </cell>
        </row>
        <row r="671">
          <cell r="B671" t="str">
            <v>28E0566</v>
          </cell>
          <cell r="C671">
            <v>46454.8</v>
          </cell>
          <cell r="D671" t="str">
            <v>CX510dthe</v>
          </cell>
        </row>
        <row r="672">
          <cell r="B672" t="str">
            <v>80C8HKE</v>
          </cell>
          <cell r="C672">
            <v>2469.62</v>
          </cell>
          <cell r="D672" t="str">
            <v>Black High Yield Corporate 4k</v>
          </cell>
        </row>
        <row r="673">
          <cell r="B673" t="str">
            <v>80C8HCE</v>
          </cell>
          <cell r="C673">
            <v>2741.78</v>
          </cell>
          <cell r="D673" t="str">
            <v>Cyan High Yield Corporate 3k</v>
          </cell>
        </row>
        <row r="674">
          <cell r="B674" t="str">
            <v>80C8HME</v>
          </cell>
          <cell r="C674">
            <v>2741.78</v>
          </cell>
          <cell r="D674" t="str">
            <v>Magenta High Yield Corporate 3k</v>
          </cell>
        </row>
        <row r="675">
          <cell r="B675" t="str">
            <v>80C8HYE</v>
          </cell>
          <cell r="C675">
            <v>2741.78</v>
          </cell>
          <cell r="D675" t="str">
            <v>Yellow High Yield Corporate 3k</v>
          </cell>
        </row>
        <row r="676">
          <cell r="B676" t="str">
            <v>80C8XKE</v>
          </cell>
          <cell r="C676">
            <v>3517.94</v>
          </cell>
          <cell r="D676" t="str">
            <v>Black Extra High Yield Corporate 8k</v>
          </cell>
        </row>
        <row r="677">
          <cell r="B677" t="str">
            <v>80C8XCE</v>
          </cell>
          <cell r="C677">
            <v>3202.1</v>
          </cell>
          <cell r="D677" t="str">
            <v>Cyan Extra High Yield Corporate 4k</v>
          </cell>
        </row>
        <row r="678">
          <cell r="B678" t="str">
            <v>80C8XME</v>
          </cell>
          <cell r="C678">
            <v>3202.1</v>
          </cell>
          <cell r="D678" t="str">
            <v>Magenta Extra High Yield Corporate 4k</v>
          </cell>
        </row>
        <row r="679">
          <cell r="B679" t="str">
            <v>80C8XYE</v>
          </cell>
          <cell r="C679">
            <v>3202.1</v>
          </cell>
          <cell r="D679" t="str">
            <v>Yellow Extra High Yield Corporate 4k</v>
          </cell>
        </row>
        <row r="680">
          <cell r="B680" t="str">
            <v>52D5X0E</v>
          </cell>
          <cell r="C680">
            <v>13509.48</v>
          </cell>
          <cell r="D680" t="str">
            <v>Black Extra High Yield Coporate toner 45k</v>
          </cell>
        </row>
        <row r="681">
          <cell r="B681" t="str">
            <v>1380850</v>
          </cell>
          <cell r="C681">
            <v>8014.78</v>
          </cell>
          <cell r="D681" t="str">
            <v xml:space="preserve">4039 Print Cartridge (7K yield @ 5%) </v>
          </cell>
        </row>
        <row r="682">
          <cell r="B682" t="str">
            <v>1380950</v>
          </cell>
          <cell r="C682">
            <v>9750.5400000000009</v>
          </cell>
          <cell r="D682" t="str">
            <v xml:space="preserve">4039 Print Cartridge (12.8K yield @ 5%) </v>
          </cell>
        </row>
        <row r="683">
          <cell r="B683" t="str">
            <v>1382100</v>
          </cell>
          <cell r="C683">
            <v>7682.97</v>
          </cell>
          <cell r="D683" t="str">
            <v xml:space="preserve">DiamondFine 7K (@5%) Print Cartridge </v>
          </cell>
        </row>
        <row r="684">
          <cell r="B684" t="str">
            <v>1382150</v>
          </cell>
          <cell r="C684">
            <v>10156.14</v>
          </cell>
          <cell r="D684" t="str">
            <v xml:space="preserve">DiamondFine 14K (@5%) Print Cartridge </v>
          </cell>
        </row>
        <row r="685">
          <cell r="B685" t="str">
            <v>08A0476</v>
          </cell>
          <cell r="C685">
            <v>2939.21</v>
          </cell>
          <cell r="D685" t="str">
            <v>Return Program Print Cartridge (3k) (pallet size 198)</v>
          </cell>
        </row>
        <row r="686">
          <cell r="B686" t="str">
            <v>08A0477</v>
          </cell>
          <cell r="C686">
            <v>4796.2700000000004</v>
          </cell>
          <cell r="D686" t="str">
            <v>High Yield Print Cartridge (6k) (pallet size 198)</v>
          </cell>
        </row>
        <row r="687">
          <cell r="B687" t="str">
            <v>08A0478</v>
          </cell>
          <cell r="C687">
            <v>3995.51</v>
          </cell>
          <cell r="D687" t="str">
            <v>High Yield Return Prog Print Cartridge (6k) (pallet size 198)</v>
          </cell>
        </row>
        <row r="688">
          <cell r="B688" t="str">
            <v>10B032C</v>
          </cell>
          <cell r="C688">
            <v>15139.99</v>
          </cell>
          <cell r="D688" t="str">
            <v>C750 Cyan High Yield  Cartridge (15k)</v>
          </cell>
        </row>
        <row r="689">
          <cell r="B689" t="str">
            <v>10B032K</v>
          </cell>
          <cell r="C689">
            <v>7344.9</v>
          </cell>
          <cell r="D689" t="str">
            <v>C750 Black High Yield  Cartridge (15k)</v>
          </cell>
        </row>
        <row r="690">
          <cell r="B690" t="str">
            <v>10B032M</v>
          </cell>
          <cell r="C690">
            <v>15139.99</v>
          </cell>
          <cell r="D690" t="str">
            <v>C750 Magenta High Yield  Cartridge (15k)</v>
          </cell>
        </row>
        <row r="691">
          <cell r="B691" t="str">
            <v>10B032Y</v>
          </cell>
          <cell r="C691">
            <v>15139.99</v>
          </cell>
          <cell r="D691" t="str">
            <v>C750 Yellow High Yield  Cartridge (15k)</v>
          </cell>
        </row>
        <row r="692">
          <cell r="B692" t="str">
            <v>10B041C</v>
          </cell>
          <cell r="C692">
            <v>7333.64</v>
          </cell>
          <cell r="D692" t="str">
            <v>C750 Cyan  Return Program Cartridge (6k)</v>
          </cell>
        </row>
        <row r="693">
          <cell r="B693" t="str">
            <v>10B041K</v>
          </cell>
          <cell r="C693">
            <v>4086.8</v>
          </cell>
          <cell r="D693" t="str">
            <v>C750 Black  Return Program Cartridge (6k)</v>
          </cell>
        </row>
        <row r="694">
          <cell r="B694" t="str">
            <v>10B041M</v>
          </cell>
          <cell r="C694">
            <v>7333.64</v>
          </cell>
          <cell r="D694" t="str">
            <v>C750 Magenta  Return Program Cartridge (6k)</v>
          </cell>
        </row>
        <row r="695">
          <cell r="B695" t="str">
            <v>10B041Y</v>
          </cell>
          <cell r="C695">
            <v>7333.64</v>
          </cell>
          <cell r="D695" t="str">
            <v>C750 Yellow  Return Program Cartridge (6k)</v>
          </cell>
        </row>
        <row r="696">
          <cell r="B696" t="str">
            <v>10B042C</v>
          </cell>
          <cell r="C696">
            <v>12615.97</v>
          </cell>
          <cell r="D696" t="str">
            <v>C750 Cyan High Yield Return Program  Cartridge (15k)</v>
          </cell>
        </row>
        <row r="697">
          <cell r="B697" t="str">
            <v>10B042K</v>
          </cell>
          <cell r="C697">
            <v>6121.45</v>
          </cell>
          <cell r="D697" t="str">
            <v>C750 Black High Yield Return Program Cartridge (15k)</v>
          </cell>
        </row>
        <row r="698">
          <cell r="B698" t="str">
            <v>10B042M</v>
          </cell>
          <cell r="C698">
            <v>12615.97</v>
          </cell>
          <cell r="D698" t="str">
            <v>C750 Magenta High Yield Return Program Cartridge (15k)</v>
          </cell>
        </row>
        <row r="699">
          <cell r="B699" t="str">
            <v>10B042Y</v>
          </cell>
          <cell r="C699">
            <v>12615.97</v>
          </cell>
          <cell r="D699" t="str">
            <v>C750 Yellow High Yield Return Program Cartridge (15k)</v>
          </cell>
        </row>
        <row r="700">
          <cell r="B700" t="str">
            <v>10B3100</v>
          </cell>
          <cell r="C700">
            <v>393.09</v>
          </cell>
          <cell r="D700" t="str">
            <v>C750/C752/C760/C762 Waste Toner Container</v>
          </cell>
        </row>
        <row r="701">
          <cell r="B701" t="str">
            <v>10S0150</v>
          </cell>
          <cell r="C701">
            <v>2901.7</v>
          </cell>
          <cell r="D701" t="str">
            <v>Lexmark E210 2k Print Cartridge (pallet qty 33 4-paks)</v>
          </cell>
        </row>
        <row r="702">
          <cell r="B702" t="str">
            <v>11A3540</v>
          </cell>
          <cell r="C702">
            <v>310.97000000000003</v>
          </cell>
          <cell r="D702" t="str">
            <v xml:space="preserve">Standard Re-Inking Ribbon </v>
          </cell>
        </row>
        <row r="703">
          <cell r="B703" t="str">
            <v>11A3550</v>
          </cell>
          <cell r="C703">
            <v>556.08000000000004</v>
          </cell>
          <cell r="D703" t="str">
            <v xml:space="preserve">High Yield Re-Inking Ribbon </v>
          </cell>
        </row>
        <row r="704">
          <cell r="B704" t="str">
            <v>11K3188</v>
          </cell>
          <cell r="C704">
            <v>1243.04</v>
          </cell>
          <cell r="D704" t="str">
            <v>T62X/C750/C752/C760/C762/C910/C912 Lexmark Staple Cartridges</v>
          </cell>
        </row>
        <row r="705">
          <cell r="B705" t="str">
            <v>12016SE</v>
          </cell>
          <cell r="C705">
            <v>2045.06</v>
          </cell>
          <cell r="D705" t="str">
            <v>Return Program Toner Cartridge (2k)</v>
          </cell>
        </row>
        <row r="706">
          <cell r="B706" t="str">
            <v>12026XW</v>
          </cell>
          <cell r="C706">
            <v>1277.23</v>
          </cell>
          <cell r="D706" t="str">
            <v>Photoconductor Kit (25K)</v>
          </cell>
        </row>
        <row r="707">
          <cell r="B707" t="str">
            <v>12036SE</v>
          </cell>
          <cell r="C707">
            <v>2720.78</v>
          </cell>
          <cell r="D707" t="str">
            <v>Regular Toner Cartridge (2K)</v>
          </cell>
        </row>
        <row r="708">
          <cell r="B708" t="str">
            <v>12A0725</v>
          </cell>
          <cell r="C708">
            <v>10630.5</v>
          </cell>
          <cell r="D708" t="str">
            <v>Optra Se 23.0K @ 5% Regular Cartridge</v>
          </cell>
        </row>
        <row r="709">
          <cell r="B709" t="str">
            <v>12A0825</v>
          </cell>
          <cell r="C709">
            <v>8857.64</v>
          </cell>
          <cell r="D709" t="str">
            <v xml:space="preserve">Optra Se 23.0K @5%  Return Program Cartridge </v>
          </cell>
        </row>
        <row r="710">
          <cell r="B710" t="str">
            <v>12A0829</v>
          </cell>
          <cell r="C710">
            <v>8857.64</v>
          </cell>
          <cell r="D710" t="str">
            <v xml:space="preserve">Optra Se 23.0K @5%  Return Prog Cartridge w/oil fuser cleaner </v>
          </cell>
        </row>
        <row r="711">
          <cell r="B711" t="str">
            <v>12A3715</v>
          </cell>
          <cell r="C711">
            <v>8174.01</v>
          </cell>
          <cell r="D711" t="str">
            <v>Lexmark X422 12k Print Cartridge</v>
          </cell>
        </row>
        <row r="712">
          <cell r="B712" t="str">
            <v>12A4710</v>
          </cell>
          <cell r="C712">
            <v>3717.88</v>
          </cell>
          <cell r="D712" t="str">
            <v>Lexmark X422 6k Return Program Print Cartridge</v>
          </cell>
        </row>
        <row r="713">
          <cell r="B713" t="str">
            <v>12A4715</v>
          </cell>
          <cell r="C713">
            <v>6812.58</v>
          </cell>
          <cell r="D713" t="str">
            <v>Lexmark X422 12k Return Program Print Cartridge</v>
          </cell>
        </row>
        <row r="714">
          <cell r="B714" t="str">
            <v>12A5745</v>
          </cell>
          <cell r="C714">
            <v>11476.3</v>
          </cell>
          <cell r="D714" t="str">
            <v>Optra T 25k @ 5% High Yield Print Cartridge</v>
          </cell>
        </row>
        <row r="715">
          <cell r="B715" t="str">
            <v>12A5840</v>
          </cell>
          <cell r="C715">
            <v>6625.84</v>
          </cell>
          <cell r="D715" t="str">
            <v>Optra T 10k @ 5% Return Program Print Cartridge</v>
          </cell>
        </row>
        <row r="716">
          <cell r="B716" t="str">
            <v>12A5845</v>
          </cell>
          <cell r="C716">
            <v>9565.4599999999991</v>
          </cell>
          <cell r="D716" t="str">
            <v>Optra T 25k @ 5% High Yield Return Program Print Cartridge</v>
          </cell>
        </row>
        <row r="717">
          <cell r="B717" t="str">
            <v>12A5849</v>
          </cell>
          <cell r="C717">
            <v>9565.4599999999991</v>
          </cell>
          <cell r="D717" t="str">
            <v>Optra T 25k @ 5% High Yld Return Prog Print Cartridge (labels)</v>
          </cell>
        </row>
        <row r="718">
          <cell r="B718" t="str">
            <v>12A6735</v>
          </cell>
          <cell r="C718">
            <v>11475.88</v>
          </cell>
          <cell r="D718" t="str">
            <v>T52X 20k @ 5%  High Yield Print Cartridge</v>
          </cell>
        </row>
        <row r="719">
          <cell r="B719" t="str">
            <v>12A6760</v>
          </cell>
          <cell r="C719">
            <v>7150.23</v>
          </cell>
          <cell r="D719" t="str">
            <v>T62X 10k @ 5% Print Cartridge</v>
          </cell>
        </row>
        <row r="720">
          <cell r="B720" t="str">
            <v>12A6765</v>
          </cell>
          <cell r="C720">
            <v>13593.06</v>
          </cell>
          <cell r="D720" t="str">
            <v>T62X 30k @ 5%  High Yield Print Cartridge</v>
          </cell>
        </row>
        <row r="721">
          <cell r="B721" t="str">
            <v>12A6830</v>
          </cell>
          <cell r="C721">
            <v>5251.48</v>
          </cell>
          <cell r="D721" t="str">
            <v>T52X 7.5k @ 5% Print Return Program Cartridge</v>
          </cell>
        </row>
        <row r="722">
          <cell r="B722" t="str">
            <v>12A6835</v>
          </cell>
          <cell r="C722">
            <v>9565.4599999999991</v>
          </cell>
          <cell r="D722" t="str">
            <v>T52X 20k @ 5% High Yield Return Prog Print Cartridge</v>
          </cell>
        </row>
        <row r="723">
          <cell r="B723" t="str">
            <v>12A6839</v>
          </cell>
          <cell r="C723">
            <v>9565.4599999999991</v>
          </cell>
          <cell r="D723" t="str">
            <v>T52X 20k @ 5% High Yld Return Print Cartridge (labels)</v>
          </cell>
        </row>
        <row r="724">
          <cell r="B724" t="str">
            <v>12A6860</v>
          </cell>
          <cell r="C724">
            <v>5959.29</v>
          </cell>
          <cell r="D724" t="str">
            <v>T62X 10k @ 5% Return Program Print Cartridge</v>
          </cell>
        </row>
        <row r="725">
          <cell r="B725" t="str">
            <v>12A6865</v>
          </cell>
          <cell r="C725">
            <v>11329.15</v>
          </cell>
          <cell r="D725" t="str">
            <v>T62X 30k @ 5% High Yield Return Prog Print Cartridge</v>
          </cell>
        </row>
        <row r="726">
          <cell r="B726" t="str">
            <v>12A6869</v>
          </cell>
          <cell r="C726">
            <v>11329.15</v>
          </cell>
          <cell r="D726" t="str">
            <v>T62X 30k @ 5% High Yld Return Print Cartridge (labels)</v>
          </cell>
        </row>
        <row r="727">
          <cell r="B727" t="str">
            <v>12A7305</v>
          </cell>
          <cell r="C727">
            <v>4808.37</v>
          </cell>
          <cell r="D727" t="str">
            <v>High Yield Print Cartridge (6k) (pallet size 198)</v>
          </cell>
        </row>
        <row r="728">
          <cell r="B728" t="str">
            <v>12A7315</v>
          </cell>
          <cell r="C728">
            <v>6818.84</v>
          </cell>
          <cell r="D728" t="str">
            <v>T420 10k @ 5%  High Yield Print Cartridge</v>
          </cell>
        </row>
        <row r="729">
          <cell r="B729" t="str">
            <v>12A7362</v>
          </cell>
          <cell r="C729">
            <v>12051.55</v>
          </cell>
          <cell r="D729" t="str">
            <v>T63X 21k @ 5% Print Cartridges</v>
          </cell>
        </row>
        <row r="730">
          <cell r="B730" t="str">
            <v>12A7365</v>
          </cell>
          <cell r="C730">
            <v>12989.47</v>
          </cell>
          <cell r="D730" t="str">
            <v>T632/T634 32k @ 5% Print Cartridges</v>
          </cell>
        </row>
        <row r="731">
          <cell r="B731" t="str">
            <v>12A7400</v>
          </cell>
          <cell r="C731">
            <v>2939.21</v>
          </cell>
          <cell r="D731" t="str">
            <v>Return Program Print Cartridge (3k) (pallet size 198)</v>
          </cell>
        </row>
        <row r="732">
          <cell r="B732" t="str">
            <v>12A7405</v>
          </cell>
          <cell r="C732">
            <v>4005.93</v>
          </cell>
          <cell r="D732" t="str">
            <v>High Yield Return Prog Print Cartridge (6k) (pallet size 198)</v>
          </cell>
        </row>
        <row r="733">
          <cell r="B733" t="str">
            <v>12A7410</v>
          </cell>
          <cell r="C733">
            <v>3213.49</v>
          </cell>
          <cell r="D733" t="str">
            <v>T420 5k @ 5%  Return Program Print Cartridge</v>
          </cell>
        </row>
        <row r="734">
          <cell r="B734" t="str">
            <v>12A7415</v>
          </cell>
          <cell r="C734">
            <v>5685</v>
          </cell>
          <cell r="D734" t="str">
            <v>T420 10k @ 5%  High Yield Return Prog Print Cartridge</v>
          </cell>
        </row>
        <row r="735">
          <cell r="B735" t="str">
            <v>12A7460</v>
          </cell>
          <cell r="C735">
            <v>3565.74</v>
          </cell>
          <cell r="D735" t="str">
            <v>T63X 5k @ 5% Return Program Print Cartridges</v>
          </cell>
        </row>
        <row r="736">
          <cell r="B736" t="str">
            <v>12A7462</v>
          </cell>
          <cell r="C736">
            <v>10042.75</v>
          </cell>
          <cell r="D736" t="str">
            <v>T63X 21k @ 5% Return Program Print Cartridges</v>
          </cell>
        </row>
        <row r="737">
          <cell r="B737" t="str">
            <v>12A7465</v>
          </cell>
          <cell r="C737">
            <v>10824.35</v>
          </cell>
          <cell r="D737" t="str">
            <v>T632/T634 32k @ 5% Return Program Print Cartridges</v>
          </cell>
        </row>
        <row r="738">
          <cell r="B738" t="str">
            <v>12A7468</v>
          </cell>
          <cell r="C738">
            <v>10042.75</v>
          </cell>
          <cell r="D738" t="str">
            <v>T63X 21k @ 5% Return Prog Print Cartridges (Labels)</v>
          </cell>
        </row>
        <row r="739">
          <cell r="B739" t="str">
            <v>12A8302</v>
          </cell>
          <cell r="C739">
            <v>1960.44</v>
          </cell>
          <cell r="D739" t="str">
            <v>Photoconductor Kit</v>
          </cell>
        </row>
        <row r="740">
          <cell r="B740" t="str">
            <v>12A8302</v>
          </cell>
          <cell r="C740">
            <v>1960.44</v>
          </cell>
          <cell r="D740" t="str">
            <v>E23X E33X PHOTOCONDUCTOR KIT</v>
          </cell>
        </row>
        <row r="741">
          <cell r="B741" t="str">
            <v>12A8325</v>
          </cell>
          <cell r="C741">
            <v>7470.78</v>
          </cell>
          <cell r="D741" t="str">
            <v>T430 12k @ 5% High Yield Print Cartridge</v>
          </cell>
        </row>
        <row r="742">
          <cell r="B742" t="str">
            <v>12A8420</v>
          </cell>
          <cell r="C742">
            <v>3910.47</v>
          </cell>
          <cell r="D742" t="str">
            <v>T430 6k @ 5% Return Program Print Cartridge</v>
          </cell>
        </row>
        <row r="743">
          <cell r="B743" t="str">
            <v>12A8425</v>
          </cell>
          <cell r="C743">
            <v>6226.91</v>
          </cell>
          <cell r="D743" t="str">
            <v>T430 12k @ 5% High Yield Return Program Print Cartridge</v>
          </cell>
        </row>
        <row r="744">
          <cell r="B744" t="str">
            <v>12B0090</v>
          </cell>
          <cell r="C744">
            <v>8464.5499999999993</v>
          </cell>
          <cell r="D744" t="str">
            <v>30k @ 5% Toner Cartridge (W820)</v>
          </cell>
        </row>
        <row r="745">
          <cell r="B745" t="str">
            <v>12L0252</v>
          </cell>
          <cell r="C745">
            <v>1940.44</v>
          </cell>
          <cell r="D745" t="str">
            <v xml:space="preserve">Staple Cartridge - 3 Pack </v>
          </cell>
        </row>
        <row r="746">
          <cell r="B746" t="str">
            <v>12N0768</v>
          </cell>
          <cell r="C746">
            <v>10310.370000000001</v>
          </cell>
          <cell r="D746" t="str">
            <v>Cyan Toner Cartridge (14k)</v>
          </cell>
        </row>
        <row r="747">
          <cell r="B747" t="str">
            <v>12N0769</v>
          </cell>
          <cell r="C747">
            <v>10310.370000000001</v>
          </cell>
          <cell r="D747" t="str">
            <v>Magenta Toner Cartridge (14k)</v>
          </cell>
        </row>
        <row r="748">
          <cell r="B748" t="str">
            <v>12N0770</v>
          </cell>
          <cell r="C748">
            <v>10310.370000000001</v>
          </cell>
          <cell r="D748" t="str">
            <v>Yellow Toner Cartridge (14k)</v>
          </cell>
        </row>
        <row r="749">
          <cell r="B749" t="str">
            <v>12N0771</v>
          </cell>
          <cell r="C749">
            <v>6545.37</v>
          </cell>
          <cell r="D749" t="str">
            <v>Black Toner Cartridge w/OCR (14k)</v>
          </cell>
        </row>
        <row r="750">
          <cell r="B750" t="str">
            <v>12N0772</v>
          </cell>
          <cell r="C750">
            <v>5840.49</v>
          </cell>
          <cell r="D750" t="str">
            <v>3 Color (kit) Photo Developer (28k)</v>
          </cell>
        </row>
        <row r="751">
          <cell r="B751" t="str">
            <v>12N0773</v>
          </cell>
          <cell r="C751">
            <v>1723.68</v>
          </cell>
          <cell r="D751" t="str">
            <v>Black Photo Developer (28k)</v>
          </cell>
        </row>
        <row r="752">
          <cell r="B752" t="str">
            <v>12S0300</v>
          </cell>
          <cell r="C752">
            <v>3120.13</v>
          </cell>
          <cell r="D752" t="str">
            <v>E220 Print Cartridge (2.5k) (pallet size 144)</v>
          </cell>
        </row>
        <row r="753">
          <cell r="B753" t="str">
            <v>12S0400</v>
          </cell>
          <cell r="C753">
            <v>2448.16</v>
          </cell>
          <cell r="D753" t="str">
            <v>E220 Return Program Print Cartridge (2.5k) (pallet size 144)</v>
          </cell>
        </row>
        <row r="754">
          <cell r="B754" t="str">
            <v>13L0034</v>
          </cell>
          <cell r="C754">
            <v>1276.81</v>
          </cell>
          <cell r="D754" t="str">
            <v>4227 Series plus Printer Ribbon</v>
          </cell>
        </row>
        <row r="755">
          <cell r="B755" t="str">
            <v>14K0050</v>
          </cell>
          <cell r="C755">
            <v>5878.01</v>
          </cell>
          <cell r="D755" t="str">
            <v>High Yield 12K Print Cartridge (pallet qty 50)</v>
          </cell>
        </row>
        <row r="756">
          <cell r="B756" t="str">
            <v>15G031C</v>
          </cell>
          <cell r="C756">
            <v>7526.64</v>
          </cell>
          <cell r="D756" t="str">
            <v>C752/C760/C762 Cyan  Cartridge (6k)</v>
          </cell>
        </row>
        <row r="757">
          <cell r="B757" t="str">
            <v>15G031K</v>
          </cell>
          <cell r="C757">
            <v>4567.43</v>
          </cell>
          <cell r="D757" t="str">
            <v>C752/C760/C762 Black  Cartridge (6k)</v>
          </cell>
        </row>
        <row r="758">
          <cell r="B758" t="str">
            <v>15G031M</v>
          </cell>
          <cell r="C758">
            <v>7526.64</v>
          </cell>
          <cell r="D758" t="str">
            <v>C752/C760/C762 Magenta  Cartridge (6k)</v>
          </cell>
        </row>
        <row r="759">
          <cell r="B759" t="str">
            <v>15G031Y</v>
          </cell>
          <cell r="C759">
            <v>7526.64</v>
          </cell>
          <cell r="D759" t="str">
            <v>C752/C760/C762 Yellow  Cartridge (6k)</v>
          </cell>
        </row>
        <row r="760">
          <cell r="B760" t="str">
            <v>15G032C</v>
          </cell>
          <cell r="C760">
            <v>15051.62</v>
          </cell>
          <cell r="D760" t="str">
            <v>C752/C762 Cyan High Yield  Cartridge (15k)</v>
          </cell>
        </row>
        <row r="761">
          <cell r="B761" t="str">
            <v>15G032K</v>
          </cell>
          <cell r="C761">
            <v>6384.47</v>
          </cell>
          <cell r="D761" t="str">
            <v>C752/C762 Black High Yield  Cartridge (15k)</v>
          </cell>
        </row>
        <row r="762">
          <cell r="B762" t="str">
            <v>15G032M</v>
          </cell>
          <cell r="C762">
            <v>15051.62</v>
          </cell>
          <cell r="D762" t="str">
            <v>C752/C762 Magenta High Yield  Cartridge (15k)</v>
          </cell>
        </row>
        <row r="763">
          <cell r="B763" t="str">
            <v>15G032Y</v>
          </cell>
          <cell r="C763">
            <v>15051.62</v>
          </cell>
          <cell r="D763" t="str">
            <v>C752/C762 Yellow High Yield  Cartridge (15k)</v>
          </cell>
        </row>
        <row r="764">
          <cell r="B764" t="str">
            <v>15G041C</v>
          </cell>
          <cell r="C764">
            <v>6270.25</v>
          </cell>
          <cell r="D764" t="str">
            <v>C752/C760/C762 Cyan  Return Program Cartridge (6k)</v>
          </cell>
        </row>
        <row r="765">
          <cell r="B765" t="str">
            <v>15G041C</v>
          </cell>
          <cell r="C765">
            <v>6270.25</v>
          </cell>
          <cell r="D765" t="str">
            <v>C752/C760/C762 Cyan  Return Program Cartridge (6k)</v>
          </cell>
        </row>
        <row r="766">
          <cell r="B766" t="str">
            <v>15G041K</v>
          </cell>
          <cell r="C766">
            <v>3808.76</v>
          </cell>
          <cell r="D766" t="str">
            <v>C752/C760/C762 Black  Return Program Cartridge (6k)</v>
          </cell>
        </row>
        <row r="767">
          <cell r="B767" t="str">
            <v>15G041K</v>
          </cell>
          <cell r="C767">
            <v>3808.76</v>
          </cell>
          <cell r="D767" t="str">
            <v>C752/C760/C762 Black  Return Program Cartridge (6k)</v>
          </cell>
        </row>
        <row r="768">
          <cell r="B768" t="str">
            <v>15G041M</v>
          </cell>
          <cell r="C768">
            <v>6270.25</v>
          </cell>
          <cell r="D768" t="str">
            <v>C752/C760/C762 Magenta  Return Program Cartridge (6k)</v>
          </cell>
        </row>
        <row r="769">
          <cell r="B769" t="str">
            <v>15G041M</v>
          </cell>
          <cell r="C769">
            <v>6270.25</v>
          </cell>
          <cell r="D769" t="str">
            <v>C752/C760/C762 Magenta  Return Program Cartridge (6k)</v>
          </cell>
        </row>
        <row r="770">
          <cell r="B770" t="str">
            <v>15G041Y</v>
          </cell>
          <cell r="C770">
            <v>6270.25</v>
          </cell>
          <cell r="D770" t="str">
            <v>C752/C760/C762 Yellow  Return Program Cartridge (6k)</v>
          </cell>
        </row>
        <row r="771">
          <cell r="B771" t="str">
            <v>15G041Y</v>
          </cell>
          <cell r="C771">
            <v>6270.25</v>
          </cell>
          <cell r="D771" t="str">
            <v>C752/C760/C762 Yellow  Return Program Cartridge (6k)</v>
          </cell>
        </row>
        <row r="772">
          <cell r="B772" t="str">
            <v>15G042C</v>
          </cell>
          <cell r="C772">
            <v>12541.77</v>
          </cell>
          <cell r="D772" t="str">
            <v>C752/C762 Cyan High Yield Return Program Cartridge (15k)</v>
          </cell>
        </row>
        <row r="773">
          <cell r="B773" t="str">
            <v>15G042K</v>
          </cell>
          <cell r="C773">
            <v>5319.43</v>
          </cell>
          <cell r="D773" t="str">
            <v>C752/C762 Black  High Yield Return Program Cartridge (15k)</v>
          </cell>
        </row>
        <row r="774">
          <cell r="B774" t="str">
            <v>15G042M</v>
          </cell>
          <cell r="C774">
            <v>12541.77</v>
          </cell>
          <cell r="D774" t="str">
            <v>C752/C762 Magenta High Yield Return Program Cartridge (15k)</v>
          </cell>
        </row>
        <row r="775">
          <cell r="B775" t="str">
            <v>15G042Y</v>
          </cell>
          <cell r="C775">
            <v>12541.77</v>
          </cell>
          <cell r="D775" t="str">
            <v>C752/C762 Yellow High Yield Return Program Cartridge (15k)</v>
          </cell>
        </row>
        <row r="776">
          <cell r="B776" t="str">
            <v>15W0900</v>
          </cell>
          <cell r="C776">
            <v>6159.37</v>
          </cell>
          <cell r="D776" t="str">
            <v>C720 Cyan Toner Cartridge (7.2k pages)</v>
          </cell>
        </row>
        <row r="777">
          <cell r="B777" t="str">
            <v>15W0901</v>
          </cell>
          <cell r="C777">
            <v>6159.37</v>
          </cell>
          <cell r="D777" t="str">
            <v>C720 Magenta Toner Cartridge (7.2k pages)</v>
          </cell>
        </row>
        <row r="778">
          <cell r="B778" t="str">
            <v>15W0902</v>
          </cell>
          <cell r="C778">
            <v>6159.37</v>
          </cell>
          <cell r="D778" t="str">
            <v>C720 Yellow Toner Cartridge (7.2k pages)</v>
          </cell>
        </row>
        <row r="779">
          <cell r="B779" t="str">
            <v>15W0903</v>
          </cell>
          <cell r="C779">
            <v>4124.32</v>
          </cell>
          <cell r="D779" t="str">
            <v>C720 Black Toner Cartridge (12k pages)</v>
          </cell>
        </row>
        <row r="780">
          <cell r="B780" t="str">
            <v>15W0904</v>
          </cell>
          <cell r="C780">
            <v>5170.1899999999996</v>
          </cell>
          <cell r="D780" t="str">
            <v>C720 Photo-Developer Cartridge</v>
          </cell>
        </row>
        <row r="781">
          <cell r="B781" t="str">
            <v>15W0905</v>
          </cell>
          <cell r="C781">
            <v>802.44</v>
          </cell>
          <cell r="D781" t="str">
            <v>Fuser-Cleaner Roller (pallet qty 160)</v>
          </cell>
        </row>
        <row r="782">
          <cell r="B782" t="str">
            <v>15W0906</v>
          </cell>
          <cell r="C782">
            <v>934.16</v>
          </cell>
          <cell r="D782" t="str">
            <v>C720 Oil Bottle</v>
          </cell>
        </row>
        <row r="783">
          <cell r="B783" t="str">
            <v>15W0907</v>
          </cell>
          <cell r="C783">
            <v>298.45999999999998</v>
          </cell>
          <cell r="D783" t="str">
            <v>C720 Waste Toner Bottle</v>
          </cell>
        </row>
        <row r="784">
          <cell r="B784" t="str">
            <v>15W0909</v>
          </cell>
          <cell r="C784">
            <v>8697.99</v>
          </cell>
          <cell r="D784" t="str">
            <v xml:space="preserve"> C720 Fuser Kit HV</v>
          </cell>
        </row>
        <row r="785">
          <cell r="B785" t="str">
            <v>15W0918</v>
          </cell>
          <cell r="C785">
            <v>897.06</v>
          </cell>
          <cell r="D785" t="str">
            <v>C720 CORONA CHARGER</v>
          </cell>
        </row>
        <row r="786">
          <cell r="B786" t="str">
            <v>17G0152</v>
          </cell>
          <cell r="C786">
            <v>4117.2299999999996</v>
          </cell>
          <cell r="D786" t="str">
            <v>5.0k Toner Cartridge - M410/412 (pallet Qty 55)</v>
          </cell>
        </row>
        <row r="787">
          <cell r="B787" t="str">
            <v>17G0154</v>
          </cell>
          <cell r="C787">
            <v>8546.25</v>
          </cell>
          <cell r="D787" t="str">
            <v>15.0k Toner Cartridge - M412 (pallet Qty 55)</v>
          </cell>
        </row>
        <row r="788">
          <cell r="B788" t="str">
            <v>18S0090</v>
          </cell>
          <cell r="C788">
            <v>2034.65</v>
          </cell>
          <cell r="D788" t="str">
            <v>Lexmark X215 3.2k Print Cartridge</v>
          </cell>
        </row>
        <row r="789">
          <cell r="B789" t="str">
            <v>20K0500</v>
          </cell>
          <cell r="C789">
            <v>3565.74</v>
          </cell>
          <cell r="D789" t="str">
            <v>C510 Cyan Standard Yield Cartridge (3K)</v>
          </cell>
        </row>
        <row r="790">
          <cell r="B790" t="str">
            <v>20K0501</v>
          </cell>
          <cell r="C790">
            <v>3565.74</v>
          </cell>
          <cell r="D790" t="str">
            <v>C510 Magenta Standard Yield Cartridge (3K)</v>
          </cell>
        </row>
        <row r="791">
          <cell r="B791" t="str">
            <v>20K0502</v>
          </cell>
          <cell r="C791">
            <v>3565.74</v>
          </cell>
          <cell r="D791" t="str">
            <v>C510 Yellow Standard Yield Cartridge (3K)</v>
          </cell>
        </row>
        <row r="792">
          <cell r="B792" t="str">
            <v>20K0503</v>
          </cell>
          <cell r="C792">
            <v>3118.87</v>
          </cell>
          <cell r="D792" t="str">
            <v>C510 Black Standard Yield Cartridge (5K)</v>
          </cell>
        </row>
        <row r="793">
          <cell r="B793" t="str">
            <v>20K0504</v>
          </cell>
          <cell r="C793">
            <v>6663.35</v>
          </cell>
          <cell r="D793" t="str">
            <v>C510 Photodeveloper Cartridge (40K Planes)</v>
          </cell>
        </row>
        <row r="794">
          <cell r="B794" t="str">
            <v>20K0505</v>
          </cell>
          <cell r="C794">
            <v>179.67</v>
          </cell>
          <cell r="D794" t="str">
            <v>C510 Waste Toner Bottle (12K Planes)</v>
          </cell>
        </row>
        <row r="795">
          <cell r="B795" t="str">
            <v>20K1400</v>
          </cell>
          <cell r="C795">
            <v>7093.12</v>
          </cell>
          <cell r="D795" t="str">
            <v>C510 Cyan High Yield Cartridge (6.6K)</v>
          </cell>
        </row>
        <row r="796">
          <cell r="B796" t="str">
            <v>20K1401</v>
          </cell>
          <cell r="C796">
            <v>7093.12</v>
          </cell>
          <cell r="D796" t="str">
            <v>C510 Magenta High Yield Cartridge (6.6K)</v>
          </cell>
        </row>
        <row r="797">
          <cell r="B797" t="str">
            <v>20K1402</v>
          </cell>
          <cell r="C797">
            <v>7093.12</v>
          </cell>
          <cell r="D797" t="str">
            <v>C510 Yellow High Yield  Cartridge (6.6K)</v>
          </cell>
        </row>
        <row r="798">
          <cell r="B798" t="str">
            <v>20K1403</v>
          </cell>
          <cell r="C798">
            <v>5339.43</v>
          </cell>
          <cell r="D798" t="str">
            <v>C510 Black High Yield  Cartridge (10K)</v>
          </cell>
        </row>
        <row r="799">
          <cell r="B799" t="str">
            <v>21Z0357</v>
          </cell>
          <cell r="C799">
            <v>4232.28</v>
          </cell>
          <cell r="D799" t="str">
            <v>Staple Cartridge</v>
          </cell>
        </row>
        <row r="800">
          <cell r="B800" t="str">
            <v>24016SE</v>
          </cell>
          <cell r="C800">
            <v>2323.1</v>
          </cell>
          <cell r="D800" t="str">
            <v>Standard Yield Return Program Cartridge (2.5K)</v>
          </cell>
        </row>
        <row r="801">
          <cell r="B801" t="str">
            <v>24036SE</v>
          </cell>
          <cell r="C801">
            <v>2992.98</v>
          </cell>
          <cell r="D801" t="str">
            <v>Standard Yield Cartridge (2.5K)</v>
          </cell>
        </row>
        <row r="802">
          <cell r="B802" t="str">
            <v>25A0013</v>
          </cell>
          <cell r="C802">
            <v>2651.17</v>
          </cell>
          <cell r="D802" t="str">
            <v>Staple 3-pack (5,000 per pack) (W840 / X85Xe)</v>
          </cell>
        </row>
        <row r="803">
          <cell r="B803" t="str">
            <v>34016HE</v>
          </cell>
          <cell r="C803">
            <v>3605.75</v>
          </cell>
          <cell r="D803" t="str">
            <v>High Yield Return Program Cartridge (6K)</v>
          </cell>
        </row>
        <row r="804">
          <cell r="B804" t="str">
            <v>34036HE</v>
          </cell>
          <cell r="C804">
            <v>4328.57</v>
          </cell>
          <cell r="D804" t="str">
            <v>High Yield Cartridge (6K)</v>
          </cell>
        </row>
        <row r="805">
          <cell r="B805" t="str">
            <v>4K00199</v>
          </cell>
          <cell r="C805">
            <v>7956.84</v>
          </cell>
          <cell r="D805" t="str">
            <v>10.0k Toner Cartridge - M410 (pallet Qty 55)</v>
          </cell>
        </row>
        <row r="806">
          <cell r="B806" t="str">
            <v>64004HE</v>
          </cell>
          <cell r="C806">
            <v>9800.56</v>
          </cell>
          <cell r="D806" t="str">
            <v>T64x High Yield Return Program Print Cartridge for Label Applications (21K)</v>
          </cell>
        </row>
        <row r="807">
          <cell r="B807" t="str">
            <v>64016HE</v>
          </cell>
          <cell r="C807">
            <v>9800.56</v>
          </cell>
          <cell r="D807" t="str">
            <v>T64x High Yield Return Program Print Cartridge (21K)</v>
          </cell>
        </row>
        <row r="808">
          <cell r="B808" t="str">
            <v>64016SE</v>
          </cell>
          <cell r="C808">
            <v>3908.8</v>
          </cell>
          <cell r="D808" t="str">
            <v>T64x Return Program Print Cartridge (6K)</v>
          </cell>
        </row>
        <row r="809">
          <cell r="B809" t="str">
            <v>64036HE</v>
          </cell>
          <cell r="C809">
            <v>11757.67</v>
          </cell>
          <cell r="D809" t="str">
            <v>T64x High Yield Print Cartridge (21K)</v>
          </cell>
        </row>
        <row r="810">
          <cell r="B810" t="str">
            <v>64416XE</v>
          </cell>
          <cell r="C810">
            <v>10555.06</v>
          </cell>
          <cell r="D810" t="str">
            <v>T644 Extra High Yield Return Program Print Cartridge (32K)</v>
          </cell>
        </row>
        <row r="811">
          <cell r="B811" t="str">
            <v>64436XE</v>
          </cell>
          <cell r="C811">
            <v>12667.65</v>
          </cell>
          <cell r="D811" t="str">
            <v>T644 Extra High Yield Print Cartridge (32K)</v>
          </cell>
        </row>
        <row r="812">
          <cell r="B812" t="str">
            <v>C500H2CG</v>
          </cell>
          <cell r="C812">
            <v>3683.7</v>
          </cell>
          <cell r="D812" t="str">
            <v>C500n Cyan High Yield Cartridge</v>
          </cell>
        </row>
        <row r="813">
          <cell r="B813" t="str">
            <v>C500H2KG</v>
          </cell>
          <cell r="C813">
            <v>4141.82</v>
          </cell>
          <cell r="D813" t="str">
            <v xml:space="preserve">C500n Black High Yield Cartridge </v>
          </cell>
        </row>
        <row r="814">
          <cell r="B814" t="str">
            <v>C500H2MG</v>
          </cell>
          <cell r="C814">
            <v>3683.7</v>
          </cell>
          <cell r="D814" t="str">
            <v>C500n Yellow High Yield Cartridge</v>
          </cell>
        </row>
        <row r="815">
          <cell r="B815" t="str">
            <v>C500H2YG</v>
          </cell>
          <cell r="C815">
            <v>3683.7</v>
          </cell>
          <cell r="D815" t="str">
            <v>C500n Magenta High Yield Cartridge</v>
          </cell>
        </row>
        <row r="816">
          <cell r="B816" t="str">
            <v>C500S2CG</v>
          </cell>
          <cell r="C816">
            <v>3015.08</v>
          </cell>
          <cell r="D816" t="str">
            <v>C500n Cyan Standard Yield Cartridge</v>
          </cell>
        </row>
        <row r="817">
          <cell r="B817" t="str">
            <v>C500S2KG</v>
          </cell>
          <cell r="C817">
            <v>2757.05</v>
          </cell>
          <cell r="D817" t="str">
            <v xml:space="preserve">C500n Black Standard Yield Cartridge </v>
          </cell>
        </row>
        <row r="818">
          <cell r="B818" t="str">
            <v>C500S2MG</v>
          </cell>
          <cell r="C818">
            <v>3015.08</v>
          </cell>
          <cell r="D818" t="str">
            <v>C500n Yellow Standard Yield Cartridge</v>
          </cell>
        </row>
        <row r="819">
          <cell r="B819" t="str">
            <v>C500S2YG</v>
          </cell>
          <cell r="C819">
            <v>3015.08</v>
          </cell>
          <cell r="D819" t="str">
            <v>C500n Magenta Standard Yield Cartridge</v>
          </cell>
        </row>
        <row r="820">
          <cell r="B820" t="str">
            <v>C500X26G</v>
          </cell>
          <cell r="C820">
            <v>6543.72</v>
          </cell>
          <cell r="D820" t="str">
            <v>C500n Single PC Unit</v>
          </cell>
        </row>
        <row r="821">
          <cell r="B821" t="str">
            <v>C500X27G</v>
          </cell>
          <cell r="C821">
            <v>223.02</v>
          </cell>
          <cell r="D821" t="str">
            <v>Waste Toner Box</v>
          </cell>
        </row>
        <row r="822">
          <cell r="B822" t="str">
            <v>C500X29G</v>
          </cell>
          <cell r="C822">
            <v>7121.89</v>
          </cell>
          <cell r="D822" t="str">
            <v>Fuser</v>
          </cell>
        </row>
        <row r="823">
          <cell r="B823" t="str">
            <v>C5200CS</v>
          </cell>
          <cell r="C823">
            <v>2705.78</v>
          </cell>
          <cell r="D823" t="str">
            <v>C530 Cyan Standard Yield Return</v>
          </cell>
        </row>
        <row r="824">
          <cell r="B824" t="str">
            <v>C5200KS</v>
          </cell>
          <cell r="C824">
            <v>2717.44</v>
          </cell>
          <cell r="D824" t="str">
            <v>C530 Black Standard Yield Return</v>
          </cell>
        </row>
        <row r="825">
          <cell r="B825" t="str">
            <v>C5200MS</v>
          </cell>
          <cell r="C825">
            <v>2705.78</v>
          </cell>
          <cell r="D825" t="str">
            <v>C530 Mangenta Standard Yield Return</v>
          </cell>
        </row>
        <row r="826">
          <cell r="B826" t="str">
            <v>C5200YS</v>
          </cell>
          <cell r="C826">
            <v>2705.78</v>
          </cell>
          <cell r="D826" t="str">
            <v>C530 Yellow Standard Yield Return</v>
          </cell>
        </row>
        <row r="827">
          <cell r="B827" t="str">
            <v>C52025X</v>
          </cell>
          <cell r="C827">
            <v>265.95</v>
          </cell>
          <cell r="D827" t="str">
            <v>C52x Waste Toner Bottle (30K)</v>
          </cell>
        </row>
        <row r="828">
          <cell r="B828" t="str">
            <v>C5202CS</v>
          </cell>
          <cell r="C828">
            <v>3383.99</v>
          </cell>
          <cell r="D828" t="str">
            <v>C530 Cyan Standard Yield</v>
          </cell>
        </row>
        <row r="829">
          <cell r="B829" t="str">
            <v>C5202KS</v>
          </cell>
          <cell r="C829">
            <v>3396.5</v>
          </cell>
          <cell r="D829" t="str">
            <v>C530 Black Standard Yield</v>
          </cell>
        </row>
        <row r="830">
          <cell r="B830" t="str">
            <v>C5202MS</v>
          </cell>
          <cell r="C830">
            <v>3383.99</v>
          </cell>
          <cell r="D830" t="str">
            <v>C530 Mangenta Standard Yield</v>
          </cell>
        </row>
        <row r="831">
          <cell r="B831" t="str">
            <v>C5202YS</v>
          </cell>
          <cell r="C831">
            <v>3383.99</v>
          </cell>
          <cell r="D831" t="str">
            <v>C530 Yellow Standard Yield</v>
          </cell>
        </row>
        <row r="832">
          <cell r="B832" t="str">
            <v>C5220CS</v>
          </cell>
          <cell r="C832">
            <v>3551.56</v>
          </cell>
          <cell r="D832" t="str">
            <v>C52x Cyan Standard Yield Return Program Cartridge (3K)</v>
          </cell>
        </row>
        <row r="833">
          <cell r="B833" t="str">
            <v>C5220KS</v>
          </cell>
          <cell r="C833">
            <v>3128.04</v>
          </cell>
          <cell r="D833" t="str">
            <v>C52x Black Standard Yield Return Program Cartridge (4K)</v>
          </cell>
        </row>
        <row r="834">
          <cell r="B834" t="str">
            <v>C5220MS</v>
          </cell>
          <cell r="C834">
            <v>3551.56</v>
          </cell>
          <cell r="D834" t="str">
            <v>C52x Magenta Standard Yield Return Program Cartridge (3K)</v>
          </cell>
        </row>
        <row r="835">
          <cell r="B835" t="str">
            <v>C5220YS</v>
          </cell>
          <cell r="C835">
            <v>3551.56</v>
          </cell>
          <cell r="D835" t="str">
            <v>C52x Yellow Standard Yield Return Program Cartridge (3K)</v>
          </cell>
        </row>
        <row r="836">
          <cell r="B836" t="str">
            <v>C5222CS</v>
          </cell>
          <cell r="C836">
            <v>4262.71</v>
          </cell>
          <cell r="D836" t="str">
            <v>C52x Cyan Standard Yield Cartridge (3K)</v>
          </cell>
        </row>
        <row r="837">
          <cell r="B837" t="str">
            <v>C5222KS</v>
          </cell>
          <cell r="C837">
            <v>3804.17</v>
          </cell>
          <cell r="D837" t="str">
            <v>C52x Black Standard Yield Cartridge (4K)</v>
          </cell>
        </row>
        <row r="838">
          <cell r="B838" t="str">
            <v>C5222MS</v>
          </cell>
          <cell r="C838">
            <v>4262.71</v>
          </cell>
          <cell r="D838" t="str">
            <v>C52x Magenta Standard Yield Cartridge (3K)</v>
          </cell>
        </row>
        <row r="839">
          <cell r="B839" t="str">
            <v>C5222YS</v>
          </cell>
          <cell r="C839">
            <v>4262.71</v>
          </cell>
          <cell r="D839" t="str">
            <v>C52x Yellow Standard Yield Cartridge (3K)</v>
          </cell>
        </row>
        <row r="840">
          <cell r="B840" t="str">
            <v>C5240CH</v>
          </cell>
          <cell r="C840">
            <v>4736.67</v>
          </cell>
          <cell r="D840" t="str">
            <v>C524x Cyan High Yield Return Program Cartridge (5K)</v>
          </cell>
        </row>
        <row r="841">
          <cell r="B841" t="str">
            <v>C5240KH</v>
          </cell>
          <cell r="C841">
            <v>4726.25</v>
          </cell>
          <cell r="D841" t="str">
            <v>C524x Black High Yield Return Program Cartridge (8K)</v>
          </cell>
        </row>
        <row r="842">
          <cell r="B842" t="str">
            <v>C5240KH</v>
          </cell>
          <cell r="C842">
            <v>4726.25</v>
          </cell>
          <cell r="D842" t="str">
            <v xml:space="preserve">C524/ C534 Black High Yield Return </v>
          </cell>
        </row>
        <row r="843">
          <cell r="B843" t="str">
            <v>C5240MH</v>
          </cell>
          <cell r="C843">
            <v>4736.67</v>
          </cell>
          <cell r="D843" t="str">
            <v>C524x Magenta High Yield Return Program Cartridge (5K)</v>
          </cell>
        </row>
        <row r="844">
          <cell r="B844" t="str">
            <v>C5240YH</v>
          </cell>
          <cell r="C844">
            <v>4736.67</v>
          </cell>
          <cell r="D844" t="str">
            <v>C524x Yellow High Yield Return Program Cartridge (5K)</v>
          </cell>
        </row>
        <row r="845">
          <cell r="B845" t="str">
            <v>C5242CH</v>
          </cell>
          <cell r="C845">
            <v>5684.58</v>
          </cell>
          <cell r="D845" t="str">
            <v>C524x Cyan High Yield Cartridge (5K)</v>
          </cell>
        </row>
        <row r="846">
          <cell r="B846" t="str">
            <v>C5242KH</v>
          </cell>
          <cell r="C846">
            <v>5672.5</v>
          </cell>
          <cell r="D846" t="str">
            <v>C524/ C534 Black High Yield  (8K)</v>
          </cell>
        </row>
        <row r="847">
          <cell r="B847" t="str">
            <v>C5242MH</v>
          </cell>
          <cell r="C847">
            <v>5684.58</v>
          </cell>
          <cell r="D847" t="str">
            <v>C524x Magenta High Yield Cartridge (5K)</v>
          </cell>
        </row>
        <row r="848">
          <cell r="B848" t="str">
            <v>C5242YH</v>
          </cell>
          <cell r="C848">
            <v>5684.58</v>
          </cell>
          <cell r="D848" t="str">
            <v>C524x Yellow High Yield Cartridge (5K)</v>
          </cell>
        </row>
        <row r="849">
          <cell r="B849" t="str">
            <v>C53030X</v>
          </cell>
          <cell r="C849">
            <v>994.6</v>
          </cell>
          <cell r="D849" t="str">
            <v>Single Photoconductor Unit</v>
          </cell>
        </row>
        <row r="850">
          <cell r="B850" t="str">
            <v>C53034X</v>
          </cell>
          <cell r="C850">
            <v>3554.06</v>
          </cell>
          <cell r="D850" t="str">
            <v>PC Unit 4-Pack</v>
          </cell>
        </row>
        <row r="851">
          <cell r="B851" t="str">
            <v>C5340CX</v>
          </cell>
          <cell r="C851">
            <v>5494.08</v>
          </cell>
          <cell r="D851" t="str">
            <v>C534x Cyan Extra High Yield Return</v>
          </cell>
        </row>
        <row r="852">
          <cell r="B852" t="str">
            <v>C5340MX</v>
          </cell>
          <cell r="C852">
            <v>5494.08</v>
          </cell>
          <cell r="D852" t="str">
            <v>C534x Mangenta Extra High Yield Return</v>
          </cell>
        </row>
        <row r="853">
          <cell r="B853" t="str">
            <v>C5340YX</v>
          </cell>
          <cell r="C853">
            <v>5494.08</v>
          </cell>
          <cell r="D853" t="str">
            <v>C534x Yellow Extra High Yield Return</v>
          </cell>
        </row>
        <row r="854">
          <cell r="B854" t="str">
            <v>C5342CX</v>
          </cell>
          <cell r="C854">
            <v>6591.65</v>
          </cell>
          <cell r="D854" t="str">
            <v>C534x Cyan Extra High Yield</v>
          </cell>
        </row>
        <row r="855">
          <cell r="B855" t="str">
            <v>C5342MX</v>
          </cell>
          <cell r="C855">
            <v>6591.65</v>
          </cell>
          <cell r="D855" t="str">
            <v>C534x Mangenta Extra High Yield</v>
          </cell>
        </row>
        <row r="856">
          <cell r="B856" t="str">
            <v>C5342YX</v>
          </cell>
          <cell r="C856">
            <v>6591.65</v>
          </cell>
          <cell r="D856" t="str">
            <v>C534x Yellow Extra High Yield</v>
          </cell>
        </row>
        <row r="857">
          <cell r="B857" t="str">
            <v>C540A1CG</v>
          </cell>
          <cell r="C857">
            <v>1658.64</v>
          </cell>
          <cell r="D857" t="str">
            <v>C54x Cyan H Y Ton cart 1K LRP</v>
          </cell>
        </row>
        <row r="858">
          <cell r="B858" t="str">
            <v>C540A1KG</v>
          </cell>
          <cell r="C858">
            <v>1257.6400000000001</v>
          </cell>
          <cell r="D858" t="str">
            <v>C54x Black H Y Ton cart 1K LRP</v>
          </cell>
        </row>
        <row r="859">
          <cell r="B859" t="str">
            <v>C540A1MG</v>
          </cell>
          <cell r="C859">
            <v>1658.64</v>
          </cell>
          <cell r="D859" t="str">
            <v>C54x Magenta H Y Ton cart 1K LRP</v>
          </cell>
        </row>
        <row r="860">
          <cell r="B860" t="str">
            <v>C540A1YG</v>
          </cell>
          <cell r="C860">
            <v>1658.64</v>
          </cell>
          <cell r="D860" t="str">
            <v>C54x Yellow H Y Ton cart 1K LRP</v>
          </cell>
        </row>
        <row r="861">
          <cell r="B861" t="str">
            <v>C540H1CG</v>
          </cell>
          <cell r="C861">
            <v>2310.1799999999998</v>
          </cell>
          <cell r="D861" t="str">
            <v>C54x Cyan H Y Ton cart 2K LRP</v>
          </cell>
        </row>
        <row r="862">
          <cell r="B862" t="str">
            <v>C540H1KG</v>
          </cell>
          <cell r="C862">
            <v>1933.35</v>
          </cell>
          <cell r="D862" t="str">
            <v>C54x Black H Y Ton cart 2.5K LRP</v>
          </cell>
        </row>
        <row r="863">
          <cell r="B863" t="str">
            <v>C540H1MG</v>
          </cell>
          <cell r="C863">
            <v>2310.1799999999998</v>
          </cell>
          <cell r="D863" t="str">
            <v>C54x Magenta H Y Ton cart 2K LRP</v>
          </cell>
        </row>
        <row r="864">
          <cell r="B864" t="str">
            <v>C540H1YG</v>
          </cell>
          <cell r="C864">
            <v>2310.1799999999998</v>
          </cell>
          <cell r="D864" t="str">
            <v>C54x Yellow H Y Ton cart 2K LRP</v>
          </cell>
        </row>
        <row r="865">
          <cell r="B865" t="str">
            <v>C540H2CG</v>
          </cell>
          <cell r="C865">
            <v>3985.51</v>
          </cell>
          <cell r="D865" t="str">
            <v>C54x Cyan H Y Ton cart 2K Regular</v>
          </cell>
        </row>
        <row r="866">
          <cell r="B866" t="str">
            <v>C540H2KG</v>
          </cell>
          <cell r="C866">
            <v>3608.25</v>
          </cell>
          <cell r="D866" t="str">
            <v>C54x Black H Y Ton cart 2.5K Regular</v>
          </cell>
        </row>
        <row r="867">
          <cell r="B867" t="str">
            <v>C540H2MG</v>
          </cell>
          <cell r="C867">
            <v>3985.51</v>
          </cell>
          <cell r="D867" t="str">
            <v>C54x Magenta H Y Ton cart 2K Regular</v>
          </cell>
        </row>
        <row r="868">
          <cell r="B868" t="str">
            <v>C540H2YG</v>
          </cell>
          <cell r="C868">
            <v>3985.51</v>
          </cell>
          <cell r="D868" t="str">
            <v>C54x Yellow H Y Ton cart 2K Regular</v>
          </cell>
        </row>
        <row r="869">
          <cell r="B869" t="str">
            <v>C540X31G</v>
          </cell>
          <cell r="C869">
            <v>1300.99</v>
          </cell>
          <cell r="D869" t="str">
            <v>30K Developer Unit, Yellow</v>
          </cell>
        </row>
        <row r="870">
          <cell r="B870" t="str">
            <v>C540X32G</v>
          </cell>
          <cell r="C870">
            <v>1300.99</v>
          </cell>
          <cell r="D870" t="str">
            <v>30K Developer Unit, Cyan</v>
          </cell>
        </row>
        <row r="871">
          <cell r="B871" t="str">
            <v>C540X33G</v>
          </cell>
          <cell r="C871">
            <v>1300.99</v>
          </cell>
          <cell r="D871" t="str">
            <v>30K Developer Unit, Magenta</v>
          </cell>
        </row>
        <row r="872">
          <cell r="B872" t="str">
            <v>C540X34G</v>
          </cell>
          <cell r="C872">
            <v>1300.99</v>
          </cell>
          <cell r="D872" t="str">
            <v>30K Developer Unit, Yellow</v>
          </cell>
        </row>
        <row r="873">
          <cell r="B873" t="str">
            <v>C540X35G</v>
          </cell>
          <cell r="C873">
            <v>3903.81</v>
          </cell>
          <cell r="D873" t="str">
            <v>C54X Photoconductor Unit</v>
          </cell>
        </row>
        <row r="874">
          <cell r="B874" t="str">
            <v>C540X71G</v>
          </cell>
          <cell r="C874">
            <v>5204.79</v>
          </cell>
          <cell r="D874" t="str">
            <v xml:space="preserve">C54X Black Imaging Kit </v>
          </cell>
        </row>
        <row r="875">
          <cell r="B875" t="str">
            <v>C540X74G</v>
          </cell>
          <cell r="C875">
            <v>7229.01</v>
          </cell>
          <cell r="D875" t="str">
            <v>C54x Black and Color Imaging Kit</v>
          </cell>
        </row>
        <row r="876">
          <cell r="B876" t="str">
            <v>C540X75G</v>
          </cell>
          <cell r="C876">
            <v>284.29000000000002</v>
          </cell>
          <cell r="D876" t="str">
            <v>C54x Waste toner bottle</v>
          </cell>
        </row>
        <row r="877">
          <cell r="B877" t="str">
            <v>C544X1CG</v>
          </cell>
          <cell r="C877">
            <v>3988.43</v>
          </cell>
          <cell r="D877" t="str">
            <v>C544 Cyan Ext H Y Ton cart 4K LRP</v>
          </cell>
        </row>
        <row r="878">
          <cell r="B878" t="str">
            <v>C544X1KG</v>
          </cell>
          <cell r="C878">
            <v>4231.8599999999997</v>
          </cell>
          <cell r="D878" t="str">
            <v>C544 Black Ext H Y Ton cart 6K LRP</v>
          </cell>
        </row>
        <row r="879">
          <cell r="B879" t="str">
            <v>C544X1MG</v>
          </cell>
          <cell r="C879">
            <v>3988.43</v>
          </cell>
          <cell r="D879" t="str">
            <v>C544 Magenta Ext H Y Ton cart 4K LRP</v>
          </cell>
        </row>
        <row r="880">
          <cell r="B880" t="str">
            <v>C544X1YG</v>
          </cell>
          <cell r="C880">
            <v>3988.43</v>
          </cell>
          <cell r="D880" t="str">
            <v>C544 Yellow Ext H Y Ton cart 4K LRP</v>
          </cell>
        </row>
        <row r="881">
          <cell r="B881" t="str">
            <v>C544X2CG</v>
          </cell>
          <cell r="C881">
            <v>5663.74</v>
          </cell>
          <cell r="D881" t="str">
            <v>C544 Cyan Ext H Y Ton cart 4K Regular</v>
          </cell>
        </row>
        <row r="882">
          <cell r="B882" t="str">
            <v>C544X2KG</v>
          </cell>
          <cell r="C882">
            <v>5907.18</v>
          </cell>
          <cell r="D882" t="str">
            <v>C544 Black Ext H Y Ton cart 6K Regular</v>
          </cell>
        </row>
        <row r="883">
          <cell r="B883" t="str">
            <v>C544X2MG</v>
          </cell>
          <cell r="C883">
            <v>5663.74</v>
          </cell>
          <cell r="D883" t="str">
            <v>C544 Magenta Ext H Y Ton cart 4K Regular</v>
          </cell>
        </row>
        <row r="884">
          <cell r="B884" t="str">
            <v>C544X2YG</v>
          </cell>
          <cell r="C884">
            <v>5663.74</v>
          </cell>
          <cell r="D884" t="str">
            <v>C544 Yellow Ext H Y Ton cart 4K Regular</v>
          </cell>
        </row>
        <row r="885">
          <cell r="B885" t="str">
            <v>C546U1KG</v>
          </cell>
          <cell r="C885">
            <v>3546.14</v>
          </cell>
          <cell r="D885" t="str">
            <v>C546 Extra High Yield Return Program Black Toner Cartridge</v>
          </cell>
        </row>
        <row r="886">
          <cell r="B886" t="str">
            <v>C546U2KG</v>
          </cell>
          <cell r="C886">
            <v>4433.21</v>
          </cell>
          <cell r="D886" t="str">
            <v>C546 Extra High Yield Black Toner Cartridge</v>
          </cell>
        </row>
        <row r="887">
          <cell r="B887" t="str">
            <v>C734A1CG</v>
          </cell>
          <cell r="C887">
            <v>5666.24</v>
          </cell>
          <cell r="D887" t="str">
            <v>C73X Cyan  Return Program Print Cartridge (6k)</v>
          </cell>
        </row>
        <row r="888">
          <cell r="B888" t="str">
            <v>C734A1KG</v>
          </cell>
          <cell r="C888">
            <v>3546.14</v>
          </cell>
          <cell r="D888" t="str">
            <v>C73x Black  Return Program Print Cartridge (8k)</v>
          </cell>
        </row>
        <row r="889">
          <cell r="B889" t="str">
            <v>C734A1MG</v>
          </cell>
          <cell r="C889">
            <v>5666.24</v>
          </cell>
          <cell r="D889" t="str">
            <v>C73x Magenta Return Program Print Cartridge (6k)</v>
          </cell>
        </row>
        <row r="890">
          <cell r="B890" t="str">
            <v>C734A1YG</v>
          </cell>
          <cell r="C890">
            <v>5666.24</v>
          </cell>
          <cell r="D890" t="str">
            <v>C73x Yellow Return Program Print Cartridge (6k)</v>
          </cell>
        </row>
        <row r="891">
          <cell r="B891" t="str">
            <v>C734A2CG</v>
          </cell>
          <cell r="C891">
            <v>6523.7</v>
          </cell>
          <cell r="D891" t="str">
            <v>C73x Cyan Print Cartridge (6k)</v>
          </cell>
        </row>
        <row r="892">
          <cell r="B892" t="str">
            <v>C734A2KG</v>
          </cell>
          <cell r="C892">
            <v>4433.21</v>
          </cell>
          <cell r="D892" t="str">
            <v>C73x Black Print Cartridge (8k)</v>
          </cell>
        </row>
        <row r="893">
          <cell r="B893" t="str">
            <v>C734A2MG</v>
          </cell>
          <cell r="C893">
            <v>6523.7</v>
          </cell>
          <cell r="D893" t="str">
            <v>C73x Magenta Print Cartridge (6k)</v>
          </cell>
        </row>
        <row r="894">
          <cell r="B894" t="str">
            <v>C734A2YG</v>
          </cell>
          <cell r="C894">
            <v>6523.7</v>
          </cell>
          <cell r="D894" t="str">
            <v>C73x Yellow Print Cartridge (6k)</v>
          </cell>
        </row>
        <row r="895">
          <cell r="B895" t="str">
            <v>C734X20G</v>
          </cell>
          <cell r="C895">
            <v>788.27</v>
          </cell>
          <cell r="D895" t="str">
            <v>Photoconductor Unit (Single Unit)</v>
          </cell>
        </row>
        <row r="896">
          <cell r="B896" t="str">
            <v>C734X24G</v>
          </cell>
          <cell r="C896">
            <v>3152.64</v>
          </cell>
          <cell r="D896" t="str">
            <v>Photoconductor Unit (Multi-Pack)</v>
          </cell>
        </row>
        <row r="897">
          <cell r="B897" t="str">
            <v>C734X77G</v>
          </cell>
          <cell r="C897">
            <v>246.36</v>
          </cell>
          <cell r="D897" t="str">
            <v>Waste Toner Box</v>
          </cell>
        </row>
        <row r="898">
          <cell r="B898" t="str">
            <v>C736H1CG</v>
          </cell>
          <cell r="C898">
            <v>8982.2900000000009</v>
          </cell>
          <cell r="D898" t="str">
            <v>C736 Cyan High Yield Return Program Print Cartridge (10k)</v>
          </cell>
        </row>
        <row r="899">
          <cell r="B899" t="str">
            <v>C736H1KG</v>
          </cell>
          <cell r="C899">
            <v>4765.0200000000004</v>
          </cell>
          <cell r="D899" t="str">
            <v>C736 Black High Yield Return Program Print Cartridge (12k)</v>
          </cell>
        </row>
        <row r="900">
          <cell r="B900" t="str">
            <v>C736H1MG</v>
          </cell>
          <cell r="C900">
            <v>8982.2900000000009</v>
          </cell>
          <cell r="D900" t="str">
            <v>C736 Magenta High Yield Return Program Print Cartridge (10k)</v>
          </cell>
        </row>
        <row r="901">
          <cell r="B901" t="str">
            <v>C736H1YG</v>
          </cell>
          <cell r="C901">
            <v>8982.2900000000009</v>
          </cell>
          <cell r="D901" t="str">
            <v>C736 Yellow High Yield Return Program Print Cartridge (10k)</v>
          </cell>
        </row>
        <row r="902">
          <cell r="B902" t="str">
            <v>C736H2CG</v>
          </cell>
          <cell r="C902">
            <v>9854.75</v>
          </cell>
          <cell r="D902" t="str">
            <v>C736 Cyan High Yield Print Cartridge (10k)</v>
          </cell>
        </row>
        <row r="903">
          <cell r="B903" t="str">
            <v>C736H2KG</v>
          </cell>
          <cell r="C903">
            <v>5604.55</v>
          </cell>
          <cell r="D903" t="str">
            <v>C736 Black  High Yield Print Cartridge (12k)</v>
          </cell>
        </row>
        <row r="904">
          <cell r="B904" t="str">
            <v>C736H2MG</v>
          </cell>
          <cell r="C904">
            <v>9854.75</v>
          </cell>
          <cell r="D904" t="str">
            <v>C736 Magenta High Yield Print Cartridge (10k)</v>
          </cell>
        </row>
        <row r="905">
          <cell r="B905" t="str">
            <v>C736H2YG</v>
          </cell>
          <cell r="C905">
            <v>9854.75</v>
          </cell>
          <cell r="D905" t="str">
            <v>C736 Yellow High Yield Print Cartridge (10k)</v>
          </cell>
        </row>
        <row r="906">
          <cell r="B906" t="str">
            <v>C7700CH</v>
          </cell>
          <cell r="C906">
            <v>9060.24</v>
          </cell>
          <cell r="D906" t="str">
            <v>C770/C772 10K Cyan High Yield Return Program Print Cartridge - UAR</v>
          </cell>
        </row>
        <row r="907">
          <cell r="B907" t="str">
            <v>C7700CS</v>
          </cell>
          <cell r="C907">
            <v>6270.25</v>
          </cell>
          <cell r="D907" t="str">
            <v>C770/C772 6K Cyan Return Program Print Cartridge - UAR</v>
          </cell>
        </row>
        <row r="908">
          <cell r="B908" t="str">
            <v>C7700KH</v>
          </cell>
          <cell r="C908">
            <v>4851.71</v>
          </cell>
          <cell r="D908" t="str">
            <v>C770/C772 10K Black High Yield Return Program Print Cartridge - UAR</v>
          </cell>
        </row>
        <row r="909">
          <cell r="B909" t="str">
            <v>C7700KS</v>
          </cell>
          <cell r="C909">
            <v>3808.76</v>
          </cell>
          <cell r="D909" t="str">
            <v>C770/C772 6K Black Return Program Print Cartridge - UAR</v>
          </cell>
        </row>
        <row r="910">
          <cell r="B910" t="str">
            <v>C7700MH</v>
          </cell>
          <cell r="C910">
            <v>9060.24</v>
          </cell>
          <cell r="D910" t="str">
            <v>C770/C772 10K Magenta High Yield Return Program Print Cartridge  - UAR</v>
          </cell>
        </row>
        <row r="911">
          <cell r="B911" t="str">
            <v>C7700MS</v>
          </cell>
          <cell r="C911">
            <v>6270.25</v>
          </cell>
          <cell r="D911" t="str">
            <v>C770/C772 6K Magenta Return Program Print Cartridge - UAR</v>
          </cell>
        </row>
        <row r="912">
          <cell r="B912" t="str">
            <v>C7700YH</v>
          </cell>
          <cell r="C912">
            <v>9060.24</v>
          </cell>
          <cell r="D912" t="str">
            <v>C770/C772 10K Yellow High Yield Return Program Print Cartridge - UAR</v>
          </cell>
        </row>
        <row r="913">
          <cell r="B913" t="str">
            <v>C7700YS</v>
          </cell>
          <cell r="C913">
            <v>6270.25</v>
          </cell>
          <cell r="D913" t="str">
            <v>C770/C772 6K Yellow Return Program Print Cartridge - UAR</v>
          </cell>
        </row>
        <row r="914">
          <cell r="B914" t="str">
            <v>C7702CH</v>
          </cell>
          <cell r="C914">
            <v>10871.87</v>
          </cell>
          <cell r="D914" t="str">
            <v xml:space="preserve">C770/C772 10K Cyan High Yield Print Cartridge </v>
          </cell>
        </row>
        <row r="915">
          <cell r="B915" t="str">
            <v>C7702CS</v>
          </cell>
          <cell r="C915">
            <v>7527.06</v>
          </cell>
          <cell r="D915" t="str">
            <v xml:space="preserve">C770/C772 6K Cyan Print Cartridge </v>
          </cell>
        </row>
        <row r="916">
          <cell r="B916" t="str">
            <v>C7702KH</v>
          </cell>
          <cell r="C916">
            <v>5821.73</v>
          </cell>
          <cell r="D916" t="str">
            <v xml:space="preserve">C770/C772 10K Black High Yield Print Cartridge </v>
          </cell>
        </row>
        <row r="917">
          <cell r="B917" t="str">
            <v>C7702KS</v>
          </cell>
          <cell r="C917">
            <v>4567.43</v>
          </cell>
          <cell r="D917" t="str">
            <v xml:space="preserve">C770/C772 6K Black Print Cartridge </v>
          </cell>
        </row>
        <row r="918">
          <cell r="B918" t="str">
            <v>C7702MH</v>
          </cell>
          <cell r="C918">
            <v>10871.87</v>
          </cell>
          <cell r="D918" t="str">
            <v xml:space="preserve">C770/C772 10K Magenta High Yield Print Cartridge </v>
          </cell>
        </row>
        <row r="919">
          <cell r="B919" t="str">
            <v>C7702MS</v>
          </cell>
          <cell r="C919">
            <v>7527.06</v>
          </cell>
          <cell r="D919" t="str">
            <v xml:space="preserve">C770/C772 6K Magenta Print Cartridge </v>
          </cell>
        </row>
        <row r="920">
          <cell r="B920" t="str">
            <v>C7702YH</v>
          </cell>
          <cell r="C920">
            <v>10871.87</v>
          </cell>
          <cell r="D920" t="str">
            <v xml:space="preserve">C770/C772 10K Yellow High Yield Print Cartridge </v>
          </cell>
        </row>
        <row r="921">
          <cell r="B921" t="str">
            <v>C7702YS</v>
          </cell>
          <cell r="C921">
            <v>7527.06</v>
          </cell>
          <cell r="D921" t="str">
            <v xml:space="preserve">C770/C772 6K Yellow Print Cartridge </v>
          </cell>
        </row>
        <row r="922">
          <cell r="B922" t="str">
            <v>C7720CX</v>
          </cell>
          <cell r="C922">
            <v>11982.36</v>
          </cell>
          <cell r="D922" t="str">
            <v>C772 15K Cyan Extra High Yield Return Program Print Cartridge  - UAR</v>
          </cell>
        </row>
        <row r="923">
          <cell r="B923" t="str">
            <v>C7720KX</v>
          </cell>
          <cell r="C923">
            <v>5319.43</v>
          </cell>
          <cell r="D923" t="str">
            <v>C772 15K Black Extra High Yield Return Program Print Cartridge - UAR</v>
          </cell>
        </row>
        <row r="924">
          <cell r="B924" t="str">
            <v>C7720MX</v>
          </cell>
          <cell r="C924">
            <v>11982.36</v>
          </cell>
          <cell r="D924" t="str">
            <v>C772 15K Magenta Extra High Yield Return Program Print Cartridge - UAR</v>
          </cell>
        </row>
        <row r="925">
          <cell r="B925" t="str">
            <v>C7720YX</v>
          </cell>
          <cell r="C925">
            <v>11982.36</v>
          </cell>
          <cell r="D925" t="str">
            <v>C772 15K Yellow Extra High Yield Return Program Print Cartridge - UAR</v>
          </cell>
        </row>
        <row r="926">
          <cell r="B926" t="str">
            <v>C7722CX</v>
          </cell>
          <cell r="C926">
            <v>14377.16</v>
          </cell>
          <cell r="D926" t="str">
            <v xml:space="preserve">C772 15K Cyan Extra High Yield Print Cartridge </v>
          </cell>
        </row>
        <row r="927">
          <cell r="B927" t="str">
            <v>C7722KX</v>
          </cell>
          <cell r="C927">
            <v>6384.89</v>
          </cell>
          <cell r="D927" t="str">
            <v xml:space="preserve">C772 15K Black Extra High Yield Print Cartridge </v>
          </cell>
        </row>
        <row r="928">
          <cell r="B928" t="str">
            <v>C7722MX</v>
          </cell>
          <cell r="C928">
            <v>14377.16</v>
          </cell>
          <cell r="D928" t="str">
            <v xml:space="preserve">C772 15K Magenta Extra High Yield Print Cartridge </v>
          </cell>
        </row>
        <row r="929">
          <cell r="B929" t="str">
            <v>C7722YX</v>
          </cell>
          <cell r="C929">
            <v>14377.16</v>
          </cell>
          <cell r="D929" t="str">
            <v xml:space="preserve">C772 15K Yellow Extra High Yield Print Cartridge </v>
          </cell>
        </row>
        <row r="930">
          <cell r="B930" t="str">
            <v>C780A1CG</v>
          </cell>
          <cell r="C930">
            <v>4911.32</v>
          </cell>
          <cell r="D930" t="str">
            <v>C78X Cyan  Return Program Print Cartridge (6k)</v>
          </cell>
        </row>
        <row r="931">
          <cell r="B931" t="str">
            <v>C780A1KG</v>
          </cell>
          <cell r="C931">
            <v>3885.46</v>
          </cell>
          <cell r="D931" t="str">
            <v>C78x Black  Return Program Print Cartridge (6k)</v>
          </cell>
        </row>
        <row r="932">
          <cell r="B932" t="str">
            <v>C780A1MG</v>
          </cell>
          <cell r="C932">
            <v>4911.32</v>
          </cell>
          <cell r="D932" t="str">
            <v>C78x Magenta Return Program Print Cartridge (6k)</v>
          </cell>
        </row>
        <row r="933">
          <cell r="B933" t="str">
            <v>C780A1YG</v>
          </cell>
          <cell r="C933">
            <v>4911.32</v>
          </cell>
          <cell r="D933" t="str">
            <v>C78x Yellow Return Program Print Cartridge (6k)</v>
          </cell>
        </row>
        <row r="934">
          <cell r="B934" t="str">
            <v>C780A2CG</v>
          </cell>
          <cell r="C934">
            <v>6680.86</v>
          </cell>
          <cell r="D934" t="str">
            <v>C78x Cyan Print Cartridge (6k)</v>
          </cell>
        </row>
        <row r="935">
          <cell r="B935" t="str">
            <v>C780A2KG</v>
          </cell>
          <cell r="C935">
            <v>4970.1000000000004</v>
          </cell>
          <cell r="D935" t="str">
            <v>C78x Black Print Cartridge (6k)</v>
          </cell>
        </row>
        <row r="936">
          <cell r="B936" t="str">
            <v>C780A2MG</v>
          </cell>
          <cell r="C936">
            <v>6680.86</v>
          </cell>
          <cell r="D936" t="str">
            <v>C78x Magenta Print Cartridge (6k)</v>
          </cell>
        </row>
        <row r="937">
          <cell r="B937" t="str">
            <v>C780A2YG</v>
          </cell>
          <cell r="C937">
            <v>6680.86</v>
          </cell>
          <cell r="D937" t="str">
            <v>C78x Yellow Print Cartridge (6k)</v>
          </cell>
        </row>
        <row r="938">
          <cell r="B938" t="str">
            <v>C780H1CG</v>
          </cell>
          <cell r="C938">
            <v>7375.33</v>
          </cell>
          <cell r="D938" t="str">
            <v>C78x Cyan High Yield Return Program Print Cartridge (10k)</v>
          </cell>
        </row>
        <row r="939">
          <cell r="B939" t="str">
            <v>C780H1KG</v>
          </cell>
          <cell r="C939">
            <v>4724.58</v>
          </cell>
          <cell r="D939" t="str">
            <v>C78x Black  High Yield Return Program Print Cartridge (10k)</v>
          </cell>
        </row>
        <row r="940">
          <cell r="B940" t="str">
            <v>C780H1MG</v>
          </cell>
          <cell r="C940">
            <v>7375.33</v>
          </cell>
          <cell r="D940" t="str">
            <v>C78x Magenta High Yield Return Program Print Cartridge (10k)</v>
          </cell>
        </row>
        <row r="941">
          <cell r="B941" t="str">
            <v>C780H1YG</v>
          </cell>
          <cell r="C941">
            <v>7375.33</v>
          </cell>
          <cell r="D941" t="str">
            <v>C78x Yellow High Yield Return Program Print Cartridge (10k)</v>
          </cell>
        </row>
        <row r="942">
          <cell r="B942" t="str">
            <v>C780H2CG</v>
          </cell>
          <cell r="C942">
            <v>9293.26</v>
          </cell>
          <cell r="D942" t="str">
            <v>C78x Cyan High Yield Print Cartridge (10k)</v>
          </cell>
        </row>
        <row r="943">
          <cell r="B943" t="str">
            <v>C780H2KG</v>
          </cell>
          <cell r="C943">
            <v>5763.37</v>
          </cell>
          <cell r="D943" t="str">
            <v>C78x Black High Yield Print Cartridge (10k)</v>
          </cell>
        </row>
        <row r="944">
          <cell r="B944" t="str">
            <v>C780H2MG</v>
          </cell>
          <cell r="C944">
            <v>9293.26</v>
          </cell>
          <cell r="D944" t="str">
            <v>C78x Magenta High Yield Print Cartridge (10k)</v>
          </cell>
        </row>
        <row r="945">
          <cell r="B945" t="str">
            <v>C780H2YG</v>
          </cell>
          <cell r="C945">
            <v>9293.26</v>
          </cell>
          <cell r="D945" t="str">
            <v>C78x Yellow High Yield Print Cartridge (10k)</v>
          </cell>
        </row>
        <row r="946">
          <cell r="B946" t="str">
            <v>C782X1CG</v>
          </cell>
          <cell r="C946">
            <v>11064.03</v>
          </cell>
          <cell r="D946" t="str">
            <v>C782 Cyan Extra High Yield Return Program Print Cartridge (15k)</v>
          </cell>
        </row>
        <row r="947">
          <cell r="B947" t="str">
            <v>C782X1KG</v>
          </cell>
          <cell r="C947">
            <v>5315.26</v>
          </cell>
          <cell r="D947" t="str">
            <v>C782 Black Extra High Yield Return Program Print Cartridge (15k)</v>
          </cell>
        </row>
        <row r="948">
          <cell r="B948" t="str">
            <v>C782X1MG</v>
          </cell>
          <cell r="C948">
            <v>11064.03</v>
          </cell>
          <cell r="D948" t="str">
            <v>C772 Magenta Extra High Yield Return Program Print Cartridge (15k)</v>
          </cell>
        </row>
        <row r="949">
          <cell r="B949" t="str">
            <v>C782X1YG</v>
          </cell>
          <cell r="C949">
            <v>11064.03</v>
          </cell>
          <cell r="D949" t="str">
            <v>C772 Yellow Extra High Yield Return Program Print Cartridge (15k)</v>
          </cell>
        </row>
        <row r="950">
          <cell r="B950" t="str">
            <v>C782X2CG</v>
          </cell>
          <cell r="C950">
            <v>13274.59</v>
          </cell>
          <cell r="D950" t="str">
            <v>C782 Cyan Extra High Yield Print Cartridge (15k)</v>
          </cell>
        </row>
        <row r="951">
          <cell r="B951" t="str">
            <v>C782X2KG</v>
          </cell>
          <cell r="C951">
            <v>6379.05</v>
          </cell>
          <cell r="D951" t="str">
            <v>C782 Black Extra High Yield Print Cartridge (15k)</v>
          </cell>
        </row>
        <row r="952">
          <cell r="B952" t="str">
            <v>C782X2MG</v>
          </cell>
          <cell r="C952">
            <v>13274.59</v>
          </cell>
          <cell r="D952" t="str">
            <v>C782 Magenta Extra High Yield Print Cartridge (15k)</v>
          </cell>
        </row>
        <row r="953">
          <cell r="B953" t="str">
            <v>C782X2YG</v>
          </cell>
          <cell r="C953">
            <v>13274.59</v>
          </cell>
          <cell r="D953" t="str">
            <v>C782 Yellow Extra High Yield Print Cartridge (15k)</v>
          </cell>
        </row>
        <row r="954">
          <cell r="B954" t="str">
            <v>C792A1CG</v>
          </cell>
          <cell r="C954">
            <v>7026.01</v>
          </cell>
          <cell r="D954" t="str">
            <v xml:space="preserve">C792/X792 Cyan Print Cartridge </v>
          </cell>
        </row>
        <row r="955">
          <cell r="B955" t="str">
            <v>C792A1KG</v>
          </cell>
          <cell r="C955">
            <v>4630.78</v>
          </cell>
          <cell r="D955" t="str">
            <v xml:space="preserve">C792/X792 Black Print Cartridge </v>
          </cell>
        </row>
        <row r="956">
          <cell r="B956" t="str">
            <v>C792A1MG</v>
          </cell>
          <cell r="C956">
            <v>7026.01</v>
          </cell>
          <cell r="D956" t="str">
            <v xml:space="preserve">C792/X792 Magenta Print Cartridge </v>
          </cell>
        </row>
        <row r="957">
          <cell r="B957" t="str">
            <v>C792A1YG</v>
          </cell>
          <cell r="C957">
            <v>7026.01</v>
          </cell>
          <cell r="D957" t="str">
            <v xml:space="preserve">C792/X792 Yellow Print Cartridge </v>
          </cell>
        </row>
        <row r="958">
          <cell r="B958" t="str">
            <v>C792X1CG</v>
          </cell>
          <cell r="C958">
            <v>13578.05</v>
          </cell>
          <cell r="D958" t="str">
            <v>C792  Cyan Extra High Yield Return Program Print Cartridge (20K)</v>
          </cell>
        </row>
        <row r="959">
          <cell r="B959" t="str">
            <v>C792X1KG</v>
          </cell>
          <cell r="C959">
            <v>7809.27</v>
          </cell>
          <cell r="D959" t="str">
            <v>C792  Black Extra High Yield Return Program Print Cartridge (20K)</v>
          </cell>
        </row>
        <row r="960">
          <cell r="B960" t="str">
            <v>C792X1MG</v>
          </cell>
          <cell r="C960">
            <v>13578.05</v>
          </cell>
          <cell r="D960" t="str">
            <v>C792  Magenta Extra High Yield Return Program Print Cartridge (20K)</v>
          </cell>
        </row>
        <row r="961">
          <cell r="B961" t="str">
            <v>C792X1YG</v>
          </cell>
          <cell r="C961">
            <v>13578.05</v>
          </cell>
          <cell r="D961" t="str">
            <v>C792  Yellow Extra High Yield Return Program Print Cartridge (20K)</v>
          </cell>
        </row>
        <row r="962">
          <cell r="B962" t="str">
            <v>C792X2CG</v>
          </cell>
          <cell r="C962">
            <v>16293.42</v>
          </cell>
          <cell r="D962" t="str">
            <v>C792  Cyan Extra High Yield Print Cartridge (20K)</v>
          </cell>
        </row>
        <row r="963">
          <cell r="B963" t="str">
            <v>C792X2KG</v>
          </cell>
          <cell r="C963">
            <v>9371.2099999999991</v>
          </cell>
          <cell r="D963" t="str">
            <v>C792  Black Extra High Yield Print Cartridge (20K)</v>
          </cell>
        </row>
        <row r="964">
          <cell r="B964" t="str">
            <v>C792X2MG</v>
          </cell>
          <cell r="C964">
            <v>16293.42</v>
          </cell>
          <cell r="D964" t="str">
            <v>C792  Magenta Extra High Yield Print Cartridge (20K)</v>
          </cell>
        </row>
        <row r="965">
          <cell r="B965" t="str">
            <v>C792X2YG</v>
          </cell>
          <cell r="C965">
            <v>16293.42</v>
          </cell>
          <cell r="D965" t="str">
            <v>C792  Yellow Extra High Yield Print Cartridge (20K)</v>
          </cell>
        </row>
        <row r="966">
          <cell r="B966" t="str">
            <v>C792X77G</v>
          </cell>
          <cell r="C966">
            <v>373.5</v>
          </cell>
          <cell r="D966" t="str">
            <v>C792 X792 Toner waste bottle</v>
          </cell>
        </row>
        <row r="967">
          <cell r="B967" t="str">
            <v>C9202CH</v>
          </cell>
          <cell r="C967">
            <v>10035.67</v>
          </cell>
          <cell r="D967" t="str">
            <v>C 920 cyan toner 15 K</v>
          </cell>
        </row>
        <row r="968">
          <cell r="B968" t="str">
            <v>C9202KH</v>
          </cell>
          <cell r="C968">
            <v>6859.68</v>
          </cell>
          <cell r="D968" t="str">
            <v>C 920 black toner 15 K</v>
          </cell>
        </row>
        <row r="969">
          <cell r="B969" t="str">
            <v>C9202MH</v>
          </cell>
          <cell r="C969">
            <v>10035.67</v>
          </cell>
          <cell r="D969" t="str">
            <v>C 920 magenta toner 15 K</v>
          </cell>
        </row>
        <row r="970">
          <cell r="B970" t="str">
            <v>C9202YH</v>
          </cell>
          <cell r="C970">
            <v>10035.67</v>
          </cell>
          <cell r="D970" t="str">
            <v>C 920 yellow toner 15 K</v>
          </cell>
        </row>
        <row r="971">
          <cell r="B971" t="str">
            <v>C92035X</v>
          </cell>
          <cell r="C971">
            <v>1526.92</v>
          </cell>
          <cell r="D971" t="str">
            <v xml:space="preserve">Oil Coating Roller </v>
          </cell>
        </row>
        <row r="972">
          <cell r="B972" t="str">
            <v>C930H2CG</v>
          </cell>
          <cell r="C972">
            <v>13136.19</v>
          </cell>
          <cell r="D972" t="str">
            <v>C935 High Yield Cyan Toner Cartridge (24K)</v>
          </cell>
        </row>
        <row r="973">
          <cell r="B973" t="str">
            <v>C930H2KG</v>
          </cell>
          <cell r="C973">
            <v>10323.709999999999</v>
          </cell>
          <cell r="D973" t="str">
            <v>C935 High Yield Black Toner Cartridge (38K)</v>
          </cell>
        </row>
        <row r="974">
          <cell r="B974" t="str">
            <v>C930H2MG</v>
          </cell>
          <cell r="C974">
            <v>13136.19</v>
          </cell>
          <cell r="D974" t="str">
            <v>C935 High Yield Magenta Toner Cartridge (24K)</v>
          </cell>
        </row>
        <row r="975">
          <cell r="B975" t="str">
            <v>C930H2YG</v>
          </cell>
          <cell r="C975">
            <v>13136.19</v>
          </cell>
          <cell r="D975" t="str">
            <v>C935 High Yield Yellow Toner Cartridge (24K)</v>
          </cell>
        </row>
        <row r="976">
          <cell r="B976" t="str">
            <v>C930X72G</v>
          </cell>
          <cell r="C976">
            <v>8110.65</v>
          </cell>
          <cell r="D976" t="str">
            <v>Photoconductor Kit</v>
          </cell>
        </row>
        <row r="977">
          <cell r="B977" t="str">
            <v>C930X72G</v>
          </cell>
          <cell r="C977">
            <v>8110.65</v>
          </cell>
          <cell r="D977" t="str">
            <v>Photoconductor Kit</v>
          </cell>
        </row>
        <row r="978">
          <cell r="B978" t="str">
            <v>C930X73G</v>
          </cell>
          <cell r="C978">
            <v>24336.53</v>
          </cell>
          <cell r="D978" t="str">
            <v>Color Photoconductor Kit</v>
          </cell>
        </row>
        <row r="979">
          <cell r="B979" t="str">
            <v>C930X73G</v>
          </cell>
          <cell r="C979">
            <v>24336.53</v>
          </cell>
          <cell r="D979" t="str">
            <v>Color Photoconductor Kit</v>
          </cell>
        </row>
        <row r="980">
          <cell r="B980" t="str">
            <v>C930X76G</v>
          </cell>
          <cell r="C980">
            <v>1032.1199999999999</v>
          </cell>
          <cell r="D980" t="str">
            <v>Waste Toner Bottle</v>
          </cell>
        </row>
        <row r="981">
          <cell r="B981" t="str">
            <v>C930X76G</v>
          </cell>
          <cell r="C981">
            <v>1032.1199999999999</v>
          </cell>
          <cell r="D981" t="str">
            <v>Waste Toner Bottle</v>
          </cell>
        </row>
        <row r="982">
          <cell r="B982" t="str">
            <v>C950X2CG</v>
          </cell>
          <cell r="C982">
            <v>12648.06</v>
          </cell>
          <cell r="D982" t="str">
            <v>Cyan Extra High Yield Print Cartridge</v>
          </cell>
        </row>
        <row r="983">
          <cell r="B983" t="str">
            <v>C950X2KG</v>
          </cell>
          <cell r="C983">
            <v>11264.96</v>
          </cell>
          <cell r="D983" t="str">
            <v>Black Extra High Yield Print Cartridge</v>
          </cell>
        </row>
        <row r="984">
          <cell r="B984" t="str">
            <v>C950X2MG</v>
          </cell>
          <cell r="C984">
            <v>12648.06</v>
          </cell>
          <cell r="D984" t="str">
            <v>Magenta Extra High Yield Print Cartridge</v>
          </cell>
        </row>
        <row r="985">
          <cell r="B985" t="str">
            <v>C950X2YG</v>
          </cell>
          <cell r="C985">
            <v>12648.06</v>
          </cell>
          <cell r="D985" t="str">
            <v>Yellow Extra High Yield Print Cartridge</v>
          </cell>
        </row>
        <row r="986">
          <cell r="B986" t="str">
            <v>C950X71G</v>
          </cell>
          <cell r="C986">
            <v>6565.81</v>
          </cell>
          <cell r="D986" t="str">
            <v>1-Pack Photoconductor Unit</v>
          </cell>
        </row>
        <row r="987">
          <cell r="B987" t="str">
            <v>C950X71G</v>
          </cell>
          <cell r="C987">
            <v>6565.81</v>
          </cell>
          <cell r="D987" t="str">
            <v>1-Pack Photoconductor Unit</v>
          </cell>
        </row>
        <row r="988">
          <cell r="B988" t="str">
            <v>C950X73G</v>
          </cell>
          <cell r="C988">
            <v>19697.830000000002</v>
          </cell>
          <cell r="D988" t="str">
            <v>3-Pack Photoconductor Kit</v>
          </cell>
        </row>
        <row r="989">
          <cell r="B989" t="str">
            <v>C950X73G</v>
          </cell>
          <cell r="C989">
            <v>19697.830000000002</v>
          </cell>
          <cell r="D989" t="str">
            <v>3-Pack Photoconductor Kit</v>
          </cell>
        </row>
        <row r="990">
          <cell r="B990" t="str">
            <v>C950X76G</v>
          </cell>
          <cell r="C990">
            <v>792.02</v>
          </cell>
          <cell r="D990" t="str">
            <v>Waste Toner Bottle</v>
          </cell>
        </row>
        <row r="991">
          <cell r="B991" t="str">
            <v>C950X76G</v>
          </cell>
          <cell r="C991">
            <v>792.02</v>
          </cell>
          <cell r="D991" t="str">
            <v>Waste Toner Bottle</v>
          </cell>
        </row>
        <row r="992">
          <cell r="B992" t="str">
            <v>E250A11E</v>
          </cell>
          <cell r="C992">
            <v>2850.83</v>
          </cell>
          <cell r="D992" t="str">
            <v>Standard Yield Return Program Cartridge (3.5K) (E25x/E35x)</v>
          </cell>
        </row>
        <row r="993">
          <cell r="B993" t="str">
            <v>E250A21E</v>
          </cell>
          <cell r="C993">
            <v>3520.71</v>
          </cell>
          <cell r="D993" t="str">
            <v>Standard Yield Cartridge (3.5K) (E25x/E35x)</v>
          </cell>
        </row>
        <row r="994">
          <cell r="B994" t="str">
            <v>E250X22G</v>
          </cell>
          <cell r="C994">
            <v>1066.31</v>
          </cell>
          <cell r="D994" t="str">
            <v>Photoconductor Kit</v>
          </cell>
        </row>
        <row r="995">
          <cell r="B995" t="str">
            <v>E250X22G</v>
          </cell>
          <cell r="C995">
            <v>1066.31</v>
          </cell>
          <cell r="D995" t="str">
            <v>Photoconductor Kit</v>
          </cell>
        </row>
        <row r="996">
          <cell r="B996" t="str">
            <v>E260A11E</v>
          </cell>
          <cell r="C996">
            <v>2720.78</v>
          </cell>
          <cell r="D996" t="str">
            <v>E26x/36x/460 3.5k LRP</v>
          </cell>
        </row>
        <row r="997">
          <cell r="B997" t="str">
            <v>E260A21E</v>
          </cell>
          <cell r="C997">
            <v>3391.08</v>
          </cell>
          <cell r="D997" t="str">
            <v>E26x/36x/460 3.5k Regular</v>
          </cell>
        </row>
        <row r="998">
          <cell r="B998" t="str">
            <v>E260X22G</v>
          </cell>
          <cell r="C998">
            <v>1049.6300000000001</v>
          </cell>
          <cell r="D998" t="str">
            <v>E26x/36x/460 PC 30k</v>
          </cell>
        </row>
        <row r="999">
          <cell r="B999" t="str">
            <v>E352H11E</v>
          </cell>
          <cell r="C999">
            <v>5566.2</v>
          </cell>
          <cell r="D999" t="str">
            <v>High Yield Return Program Cartridge (9K) (E35x)</v>
          </cell>
        </row>
        <row r="1000">
          <cell r="B1000" t="str">
            <v>E352H21E</v>
          </cell>
          <cell r="C1000">
            <v>6682.11</v>
          </cell>
          <cell r="D1000" t="str">
            <v>High Yield Cartridge (9K) (E35x)</v>
          </cell>
        </row>
        <row r="1001">
          <cell r="B1001" t="str">
            <v>E360H11E</v>
          </cell>
          <cell r="C1001">
            <v>5184.78</v>
          </cell>
          <cell r="D1001" t="str">
            <v>E36x/460 9k LRP</v>
          </cell>
        </row>
        <row r="1002">
          <cell r="B1002" t="str">
            <v>E360H21E</v>
          </cell>
          <cell r="C1002">
            <v>6222.32</v>
          </cell>
          <cell r="D1002" t="str">
            <v>E36x/460 9k Regular</v>
          </cell>
        </row>
        <row r="1003">
          <cell r="B1003" t="str">
            <v>E450A11E</v>
          </cell>
          <cell r="C1003">
            <v>3368.98</v>
          </cell>
          <cell r="D1003" t="str">
            <v>Standard Yield Return Program Cartridge (6K)</v>
          </cell>
        </row>
        <row r="1004">
          <cell r="B1004" t="str">
            <v>E450A21E</v>
          </cell>
          <cell r="C1004">
            <v>4044.69</v>
          </cell>
          <cell r="D1004" t="str">
            <v>Standard Yield Cartridge (6K)</v>
          </cell>
        </row>
        <row r="1005">
          <cell r="B1005" t="str">
            <v>E450H11E</v>
          </cell>
          <cell r="C1005">
            <v>5122.26</v>
          </cell>
          <cell r="D1005" t="str">
            <v>High Yield Return Program Cartridge (11K)</v>
          </cell>
        </row>
        <row r="1006">
          <cell r="B1006" t="str">
            <v>E450H21E</v>
          </cell>
          <cell r="C1006">
            <v>6146.04</v>
          </cell>
          <cell r="D1006" t="str">
            <v>High Yield Cartridge (11K)</v>
          </cell>
        </row>
        <row r="1007">
          <cell r="B1007" t="str">
            <v>E460X11E</v>
          </cell>
          <cell r="C1007">
            <v>6752.14</v>
          </cell>
          <cell r="D1007" t="str">
            <v>E460 15k LRP</v>
          </cell>
        </row>
        <row r="1008">
          <cell r="B1008" t="str">
            <v>E460X21E</v>
          </cell>
          <cell r="C1008">
            <v>8103.14</v>
          </cell>
          <cell r="D1008" t="str">
            <v>E460 15k Regular</v>
          </cell>
        </row>
        <row r="1009">
          <cell r="B1009" t="str">
            <v>E462U11E</v>
          </cell>
          <cell r="C1009">
            <v>7417.01</v>
          </cell>
          <cell r="D1009" t="str">
            <v>E462 Extra High Yield Return Program Toner Cartridge</v>
          </cell>
        </row>
        <row r="1010">
          <cell r="B1010" t="str">
            <v>E462U21G</v>
          </cell>
          <cell r="C1010">
            <v>9271.16</v>
          </cell>
          <cell r="D1010" t="str">
            <v>E462 Extra High Yield Toner Cartridge</v>
          </cell>
        </row>
        <row r="1011">
          <cell r="B1011" t="str">
            <v>T650A11E</v>
          </cell>
          <cell r="C1011">
            <v>4028.02</v>
          </cell>
          <cell r="D1011" t="str">
            <v xml:space="preserve">Lexmark T65x Return Program Print Cartridge </v>
          </cell>
        </row>
        <row r="1012">
          <cell r="B1012" t="str">
            <v>T650A21E</v>
          </cell>
          <cell r="C1012">
            <v>5840.9</v>
          </cell>
          <cell r="D1012" t="str">
            <v>LexmarkT65x Print Cartridge</v>
          </cell>
        </row>
        <row r="1013">
          <cell r="B1013" t="str">
            <v>T650H04E</v>
          </cell>
          <cell r="C1013">
            <v>11176.17</v>
          </cell>
          <cell r="D1013" t="str">
            <v>T65x 25K label cartridge</v>
          </cell>
        </row>
        <row r="1014">
          <cell r="B1014" t="str">
            <v>T650H11E</v>
          </cell>
          <cell r="C1014">
            <v>11176.17</v>
          </cell>
          <cell r="D1014" t="str">
            <v>LexmarkT65x High Yield Return Program Print Cartridge</v>
          </cell>
        </row>
        <row r="1015">
          <cell r="B1015" t="str">
            <v>T650H21E</v>
          </cell>
          <cell r="C1015">
            <v>13411.31</v>
          </cell>
          <cell r="D1015" t="str">
            <v>Lexmark T65x High Yield Print Cartridge</v>
          </cell>
        </row>
        <row r="1016">
          <cell r="B1016" t="str">
            <v>T654X04E</v>
          </cell>
          <cell r="C1016">
            <v>11947.34</v>
          </cell>
          <cell r="D1016" t="str">
            <v>T65x 36K label cartridge</v>
          </cell>
        </row>
        <row r="1017">
          <cell r="B1017" t="str">
            <v>T654X11E</v>
          </cell>
          <cell r="C1017">
            <v>11947.34</v>
          </cell>
          <cell r="D1017" t="str">
            <v>Lexmark T654 Extra High Yield Return Program Print Cartridge</v>
          </cell>
        </row>
        <row r="1018">
          <cell r="B1018" t="str">
            <v>T654X21E</v>
          </cell>
          <cell r="C1018">
            <v>14336.72</v>
          </cell>
          <cell r="D1018" t="str">
            <v xml:space="preserve">Lexmark T654 Extra High Yield Print Cartridge </v>
          </cell>
        </row>
        <row r="1019">
          <cell r="B1019" t="str">
            <v>W84020H</v>
          </cell>
          <cell r="C1019">
            <v>5565.78</v>
          </cell>
          <cell r="D1019" t="str">
            <v>30 k toner cart</v>
          </cell>
        </row>
        <row r="1020">
          <cell r="B1020" t="str">
            <v>W84030H</v>
          </cell>
          <cell r="C1020">
            <v>4998.45</v>
          </cell>
          <cell r="D1020" t="str">
            <v>60 k photoconductor kit</v>
          </cell>
        </row>
        <row r="1021">
          <cell r="B1021" t="str">
            <v>W850H21G</v>
          </cell>
          <cell r="C1021">
            <v>6429.5</v>
          </cell>
          <cell r="D1021" t="str">
            <v>W850 High Yield Toner Cartridge</v>
          </cell>
        </row>
        <row r="1022">
          <cell r="B1022" t="str">
            <v>W850H22G</v>
          </cell>
          <cell r="C1022">
            <v>4951.76</v>
          </cell>
          <cell r="D1022" t="str">
            <v>W850 Photoconductor Drum</v>
          </cell>
        </row>
        <row r="1023">
          <cell r="B1023" t="str">
            <v>X264A11G</v>
          </cell>
          <cell r="C1023">
            <v>2720.78</v>
          </cell>
          <cell r="D1023" t="str">
            <v>X264, X363, X364 Return Program Print Cartridge (3.5K)</v>
          </cell>
        </row>
        <row r="1024">
          <cell r="B1024" t="str">
            <v>X264A21G</v>
          </cell>
          <cell r="C1024">
            <v>3391.08</v>
          </cell>
          <cell r="D1024" t="str">
            <v>X264, X363, X364 Print Cartridge (3.5K)</v>
          </cell>
        </row>
        <row r="1025">
          <cell r="B1025" t="str">
            <v>X264H11G</v>
          </cell>
          <cell r="C1025">
            <v>5184.78</v>
          </cell>
          <cell r="D1025" t="str">
            <v>X264, X363, X364 High Yield Return Program Print Cartridge (9K)</v>
          </cell>
        </row>
        <row r="1026">
          <cell r="B1026" t="str">
            <v>X264H21G</v>
          </cell>
          <cell r="C1026">
            <v>6222.32</v>
          </cell>
          <cell r="D1026" t="str">
            <v>X264, X363, X364 High Yield Print Cartridge (9K)</v>
          </cell>
        </row>
        <row r="1027">
          <cell r="B1027" t="str">
            <v>X340A11G</v>
          </cell>
          <cell r="C1027">
            <v>2400.23</v>
          </cell>
          <cell r="D1027" t="str">
            <v>X34x Return ProgramToner Cartridge 2.5K</v>
          </cell>
        </row>
        <row r="1028">
          <cell r="B1028" t="str">
            <v>X340A21G</v>
          </cell>
          <cell r="C1028">
            <v>3076.77</v>
          </cell>
          <cell r="D1028" t="str">
            <v>X34x Regular Cartridge 2.5K</v>
          </cell>
        </row>
        <row r="1029">
          <cell r="B1029" t="str">
            <v>X340H11G</v>
          </cell>
          <cell r="C1029">
            <v>3895.88</v>
          </cell>
          <cell r="D1029" t="str">
            <v>X34x High Yield Return Program Toner Cartridge 6K</v>
          </cell>
        </row>
        <row r="1030">
          <cell r="B1030" t="str">
            <v>X340H21G</v>
          </cell>
          <cell r="C1030">
            <v>4675.8100000000004</v>
          </cell>
          <cell r="D1030" t="str">
            <v>X34x Regular Cartridge 6K</v>
          </cell>
        </row>
        <row r="1031">
          <cell r="B1031" t="str">
            <v>X340H22G</v>
          </cell>
          <cell r="C1031">
            <v>1839.14</v>
          </cell>
          <cell r="D1031" t="str">
            <v>X34x Photoconductor Kit 30K</v>
          </cell>
        </row>
        <row r="1032">
          <cell r="B1032" t="str">
            <v>X463A11G</v>
          </cell>
          <cell r="C1032">
            <v>2720.78</v>
          </cell>
          <cell r="D1032" t="str">
            <v>X463 Standard Yield Return Program Print Cartridge</v>
          </cell>
        </row>
        <row r="1033">
          <cell r="B1033" t="str">
            <v>X463A21G</v>
          </cell>
          <cell r="C1033">
            <v>3391.08</v>
          </cell>
          <cell r="D1033" t="str">
            <v>X463 Standard Yield Print Cartridge</v>
          </cell>
        </row>
        <row r="1034">
          <cell r="B1034" t="str">
            <v>X463H11G</v>
          </cell>
          <cell r="C1034">
            <v>5184.78</v>
          </cell>
          <cell r="D1034" t="str">
            <v>X463 High Yield Return Program Print Cartridge</v>
          </cell>
        </row>
        <row r="1035">
          <cell r="B1035" t="str">
            <v>X463H21G</v>
          </cell>
          <cell r="C1035">
            <v>6222.32</v>
          </cell>
          <cell r="D1035" t="str">
            <v>X463 High Yield Print Cartridge</v>
          </cell>
        </row>
        <row r="1036">
          <cell r="B1036" t="str">
            <v>X463X11G</v>
          </cell>
          <cell r="C1036">
            <v>6752.14</v>
          </cell>
          <cell r="D1036" t="str">
            <v>X463 Extra High Yield Return Program Print Cartridge</v>
          </cell>
        </row>
        <row r="1037">
          <cell r="B1037" t="str">
            <v>X463X21G</v>
          </cell>
          <cell r="C1037">
            <v>8103.14</v>
          </cell>
          <cell r="D1037" t="str">
            <v>X463 Extra High Yield Print Cartridge</v>
          </cell>
        </row>
        <row r="1038">
          <cell r="B1038" t="str">
            <v>X560A2CG</v>
          </cell>
          <cell r="C1038">
            <v>6146.46</v>
          </cell>
          <cell r="D1038" t="str">
            <v>X560n Cyan Toner Cartridge</v>
          </cell>
        </row>
        <row r="1039">
          <cell r="B1039" t="str">
            <v>X560A2MG</v>
          </cell>
          <cell r="C1039">
            <v>6146.46</v>
          </cell>
          <cell r="D1039" t="str">
            <v>X560n Magenta Toner Cartridge</v>
          </cell>
        </row>
        <row r="1040">
          <cell r="B1040" t="str">
            <v>X560A2YG</v>
          </cell>
          <cell r="C1040">
            <v>6146.46</v>
          </cell>
          <cell r="D1040" t="str">
            <v>X560n Yellow Toner Cartridge</v>
          </cell>
        </row>
        <row r="1041">
          <cell r="B1041" t="str">
            <v>X560H2CG</v>
          </cell>
          <cell r="C1041">
            <v>9606.31</v>
          </cell>
          <cell r="D1041" t="str">
            <v>X560n Cyan HY Toner Cartridge</v>
          </cell>
        </row>
        <row r="1042">
          <cell r="B1042" t="str">
            <v>X560H2KG</v>
          </cell>
          <cell r="C1042">
            <v>6440.33</v>
          </cell>
          <cell r="D1042" t="str">
            <v>X560n Black HY Toner Cartridge</v>
          </cell>
        </row>
        <row r="1043">
          <cell r="B1043" t="str">
            <v>X560H2MG</v>
          </cell>
          <cell r="C1043">
            <v>9606.31</v>
          </cell>
          <cell r="D1043" t="str">
            <v>X560n Magenta HY Toner Cartridge</v>
          </cell>
        </row>
        <row r="1044">
          <cell r="B1044" t="str">
            <v>X560H2YG</v>
          </cell>
          <cell r="C1044">
            <v>9606.31</v>
          </cell>
          <cell r="D1044" t="str">
            <v>X560n Yellow HY Toner Cartridge</v>
          </cell>
        </row>
        <row r="1045">
          <cell r="B1045" t="str">
            <v>X644A11E</v>
          </cell>
          <cell r="C1045">
            <v>6515.79</v>
          </cell>
          <cell r="D1045" t="str">
            <v>X64Xe Return Program Print Cartridge</v>
          </cell>
        </row>
        <row r="1046">
          <cell r="B1046" t="str">
            <v>X644A21E</v>
          </cell>
          <cell r="C1046">
            <v>7819.69</v>
          </cell>
          <cell r="D1046" t="str">
            <v>X64Xe Print Cartridge</v>
          </cell>
        </row>
        <row r="1047">
          <cell r="B1047" t="str">
            <v>X644H11E</v>
          </cell>
          <cell r="C1047">
            <v>9800.56</v>
          </cell>
          <cell r="D1047" t="str">
            <v>X64Xe High Yield Return Program Print Cartridge</v>
          </cell>
        </row>
        <row r="1048">
          <cell r="B1048" t="str">
            <v>X644H21E</v>
          </cell>
          <cell r="C1048">
            <v>11757.67</v>
          </cell>
          <cell r="D1048" t="str">
            <v>X64Xe High Yield Print Cartridge</v>
          </cell>
        </row>
        <row r="1049">
          <cell r="B1049" t="str">
            <v>X644X11E</v>
          </cell>
          <cell r="C1049">
            <v>10555.06</v>
          </cell>
          <cell r="D1049" t="str">
            <v>X64Xe Extra High Yield Return Program Print Cartridge</v>
          </cell>
        </row>
        <row r="1050">
          <cell r="B1050" t="str">
            <v>X644X21E</v>
          </cell>
          <cell r="C1050">
            <v>12667.65</v>
          </cell>
          <cell r="D1050" t="str">
            <v>X64Xe Extra High Yield Print Cartridge</v>
          </cell>
        </row>
        <row r="1051">
          <cell r="B1051" t="str">
            <v>X651A11E</v>
          </cell>
          <cell r="C1051">
            <v>4028.02</v>
          </cell>
          <cell r="D1051" t="str">
            <v>Lexmark X65X Return Program Cartridge</v>
          </cell>
        </row>
        <row r="1052">
          <cell r="B1052" t="str">
            <v>X651A21E</v>
          </cell>
          <cell r="C1052">
            <v>5840.9</v>
          </cell>
          <cell r="D1052" t="str">
            <v>Lexmark X65X Print Cartridge</v>
          </cell>
        </row>
        <row r="1053">
          <cell r="B1053" t="str">
            <v>X651H04E</v>
          </cell>
          <cell r="C1053">
            <v>11176.17</v>
          </cell>
          <cell r="D1053" t="str">
            <v>Lexmark X65X High Yield Return Program Cartridge (label)</v>
          </cell>
        </row>
        <row r="1054">
          <cell r="B1054" t="str">
            <v>X651H11E</v>
          </cell>
          <cell r="C1054">
            <v>11176.17</v>
          </cell>
          <cell r="D1054" t="str">
            <v>Lexmark X65X High Yield Return Program Cartridge</v>
          </cell>
        </row>
        <row r="1055">
          <cell r="B1055" t="str">
            <v>X651H21E</v>
          </cell>
          <cell r="C1055">
            <v>13411.31</v>
          </cell>
          <cell r="D1055" t="str">
            <v>Lexmark X65X High Yield Print Cartridge</v>
          </cell>
        </row>
        <row r="1056">
          <cell r="B1056" t="str">
            <v>X654X04E</v>
          </cell>
          <cell r="C1056">
            <v>11947.34</v>
          </cell>
          <cell r="D1056" t="str">
            <v>X65X Extra High Yield Return Program Cartridge - 36K (label)</v>
          </cell>
        </row>
        <row r="1057">
          <cell r="B1057" t="str">
            <v>X654X11E</v>
          </cell>
          <cell r="C1057">
            <v>11947.34</v>
          </cell>
          <cell r="D1057" t="str">
            <v>Lexmark X65X Extra High Yield Return Program Cartridge</v>
          </cell>
        </row>
        <row r="1058">
          <cell r="B1058" t="str">
            <v>X654X21E</v>
          </cell>
          <cell r="C1058">
            <v>14336.72</v>
          </cell>
          <cell r="D1058" t="str">
            <v>Lexmark X65X Extra High Yield Print Cartridge</v>
          </cell>
        </row>
        <row r="1059">
          <cell r="B1059" t="str">
            <v>X792X1CG</v>
          </cell>
          <cell r="C1059">
            <v>10820.18</v>
          </cell>
          <cell r="D1059" t="str">
            <v>X792  Cyan Extra High Yield Return Program Print Cartridge (20K)</v>
          </cell>
        </row>
        <row r="1060">
          <cell r="B1060" t="str">
            <v>X792X1KG</v>
          </cell>
          <cell r="C1060">
            <v>6585.81</v>
          </cell>
          <cell r="D1060" t="str">
            <v>X792  Black Extra High Yield Return Program Print Cartridge (20K)</v>
          </cell>
        </row>
        <row r="1061">
          <cell r="B1061" t="str">
            <v>X792X1MG</v>
          </cell>
          <cell r="C1061">
            <v>10820.18</v>
          </cell>
          <cell r="D1061" t="str">
            <v>X792  Magenta Extra High Yield Return Program Print Cartridge (20K)</v>
          </cell>
        </row>
        <row r="1062">
          <cell r="B1062" t="str">
            <v>X792X1YG</v>
          </cell>
          <cell r="C1062">
            <v>10820.18</v>
          </cell>
          <cell r="D1062" t="str">
            <v>X792  Yellow Extra High Yield Return Program Print Cartridge (20K)</v>
          </cell>
        </row>
        <row r="1063">
          <cell r="B1063" t="str">
            <v>X792X2CG</v>
          </cell>
          <cell r="C1063">
            <v>12984.46</v>
          </cell>
          <cell r="D1063" t="str">
            <v xml:space="preserve"> X792 Cyan Extra High Yield Print Cartridge (20K)</v>
          </cell>
        </row>
        <row r="1064">
          <cell r="B1064" t="str">
            <v>X792X2KG</v>
          </cell>
          <cell r="C1064">
            <v>7902.65</v>
          </cell>
          <cell r="D1064" t="str">
            <v xml:space="preserve"> X792 Black Extra High Yield Print Cartridge (20K)</v>
          </cell>
        </row>
        <row r="1065">
          <cell r="B1065" t="str">
            <v>X792X2MG</v>
          </cell>
          <cell r="C1065">
            <v>12984.46</v>
          </cell>
          <cell r="D1065" t="str">
            <v xml:space="preserve"> X792 Magenta Extra High Yield Print Cartridge (20K)</v>
          </cell>
        </row>
        <row r="1066">
          <cell r="B1066" t="str">
            <v>X792X2YG</v>
          </cell>
          <cell r="C1066">
            <v>12984.46</v>
          </cell>
          <cell r="D1066" t="str">
            <v xml:space="preserve"> X792 Yellow Extra High Yield Print Cartridge (20K)</v>
          </cell>
        </row>
        <row r="1067">
          <cell r="B1067" t="str">
            <v>X8302KH</v>
          </cell>
          <cell r="C1067">
            <v>6114.77</v>
          </cell>
          <cell r="D1067" t="str">
            <v>X830E/X832E 30K PRINT CARTRIDG</v>
          </cell>
        </row>
        <row r="1068">
          <cell r="B1068" t="str">
            <v>X850H21G</v>
          </cell>
          <cell r="C1068">
            <v>3782.92</v>
          </cell>
          <cell r="D1068" t="str">
            <v>X85Xe - 30K toner cartridge</v>
          </cell>
        </row>
        <row r="1069">
          <cell r="B1069" t="str">
            <v>X850H22G</v>
          </cell>
          <cell r="C1069">
            <v>3531.14</v>
          </cell>
          <cell r="D1069" t="str">
            <v>X85Xe - Photoconductor Kit</v>
          </cell>
        </row>
        <row r="1070">
          <cell r="B1070" t="str">
            <v>X860H21G</v>
          </cell>
          <cell r="C1070">
            <v>4413.1899999999996</v>
          </cell>
          <cell r="D1070" t="str">
            <v>X860, X862, X864 High Yield Toner Cartridge</v>
          </cell>
        </row>
        <row r="1071">
          <cell r="B1071" t="str">
            <v>X860H22G</v>
          </cell>
          <cell r="C1071">
            <v>3531.14</v>
          </cell>
          <cell r="D1071" t="str">
            <v>X860, X862, X864 Photoconductor Drum</v>
          </cell>
        </row>
        <row r="1072">
          <cell r="B1072" t="str">
            <v>X945X2CG</v>
          </cell>
          <cell r="C1072">
            <v>11353.32</v>
          </cell>
          <cell r="D1072" t="str">
            <v>Extra High Yield Cyan Print Cartridge - 22K</v>
          </cell>
        </row>
        <row r="1073">
          <cell r="B1073" t="str">
            <v>X945X2KG</v>
          </cell>
          <cell r="C1073">
            <v>4961.34</v>
          </cell>
          <cell r="D1073" t="str">
            <v>Extra High Yield Black Print Cartridge - 36K</v>
          </cell>
        </row>
        <row r="1074">
          <cell r="B1074" t="str">
            <v>X945X2MG</v>
          </cell>
          <cell r="C1074">
            <v>11353.32</v>
          </cell>
          <cell r="D1074" t="str">
            <v>Extra High Yield Magenta Print Cartridge - 22K</v>
          </cell>
        </row>
        <row r="1075">
          <cell r="B1075" t="str">
            <v>X945X2YG</v>
          </cell>
          <cell r="C1075">
            <v>11353.32</v>
          </cell>
          <cell r="D1075" t="str">
            <v>Extra High Yield Yellow Print Cartridge - 22K</v>
          </cell>
        </row>
        <row r="1076">
          <cell r="B1076" t="str">
            <v>X950X2CG</v>
          </cell>
          <cell r="C1076">
            <v>12648.06</v>
          </cell>
          <cell r="D1076" t="str">
            <v>Cyan Extra High Yield Print Cartridge</v>
          </cell>
        </row>
        <row r="1077">
          <cell r="B1077" t="str">
            <v>X950X2KG</v>
          </cell>
          <cell r="C1077">
            <v>2161.7800000000002</v>
          </cell>
          <cell r="D1077" t="str">
            <v>Black Extra High Yield Print Cartridge</v>
          </cell>
        </row>
        <row r="1078">
          <cell r="B1078" t="str">
            <v>X950X2MG</v>
          </cell>
          <cell r="C1078">
            <v>12648.06</v>
          </cell>
          <cell r="D1078" t="str">
            <v>Magenta Extra High Yield Print Cartridge</v>
          </cell>
        </row>
        <row r="1079">
          <cell r="B1079" t="str">
            <v>X950X2YG</v>
          </cell>
          <cell r="C1079">
            <v>12648.06</v>
          </cell>
          <cell r="D1079" t="str">
            <v>Yellow Extra High Yield Print Cartridge</v>
          </cell>
        </row>
        <row r="1080">
          <cell r="B1080" t="str">
            <v>12A5010</v>
          </cell>
          <cell r="C1080">
            <v>705.47</v>
          </cell>
          <cell r="D1080" t="str">
            <v>LASER PRINTER A4 TRANSP (50)</v>
          </cell>
        </row>
        <row r="1081">
          <cell r="B1081" t="str">
            <v>12A8601</v>
          </cell>
          <cell r="C1081">
            <v>2793.29</v>
          </cell>
          <cell r="D1081" t="str">
            <v>C76X OUTDOOR MEDIA PAPER</v>
          </cell>
        </row>
        <row r="1082">
          <cell r="B1082" t="str">
            <v>12A8940</v>
          </cell>
          <cell r="C1082">
            <v>818.22</v>
          </cell>
          <cell r="D1082" t="str">
            <v>C76X BANNER PAPER</v>
          </cell>
        </row>
        <row r="1083">
          <cell r="B1083">
            <v>3070166</v>
          </cell>
          <cell r="C1083">
            <v>310.97000000000003</v>
          </cell>
          <cell r="D1083" t="str">
            <v>Standard Re-Inking Ribbon</v>
          </cell>
        </row>
        <row r="1084">
          <cell r="B1084">
            <v>3070169</v>
          </cell>
          <cell r="C1084">
            <v>556.5</v>
          </cell>
          <cell r="D1084" t="str">
            <v>High Yield Re-Inking Ribbon</v>
          </cell>
        </row>
        <row r="1085">
          <cell r="B1085" t="str">
            <v>10N0016B</v>
          </cell>
          <cell r="C1085">
            <v>985.23</v>
          </cell>
          <cell r="D1085" t="str">
            <v>N°16</v>
          </cell>
        </row>
        <row r="1086">
          <cell r="B1086" t="str">
            <v>10N0016BL</v>
          </cell>
          <cell r="C1086">
            <v>985.23</v>
          </cell>
          <cell r="D1086" t="str">
            <v>N°16</v>
          </cell>
        </row>
        <row r="1087">
          <cell r="B1087" t="str">
            <v>10N0016E</v>
          </cell>
          <cell r="C1087">
            <v>985.23</v>
          </cell>
          <cell r="D1087" t="str">
            <v>N°16</v>
          </cell>
        </row>
        <row r="1088">
          <cell r="B1088" t="str">
            <v>10N0026B</v>
          </cell>
          <cell r="C1088">
            <v>1061.44</v>
          </cell>
          <cell r="D1088" t="str">
            <v>N°26</v>
          </cell>
        </row>
        <row r="1089">
          <cell r="B1089" t="str">
            <v>10N0026BL</v>
          </cell>
          <cell r="C1089">
            <v>1061.44</v>
          </cell>
          <cell r="D1089" t="str">
            <v>N°26</v>
          </cell>
        </row>
        <row r="1090">
          <cell r="B1090" t="str">
            <v>10N0026E</v>
          </cell>
          <cell r="C1090">
            <v>1061.44</v>
          </cell>
          <cell r="D1090" t="str">
            <v>N°26</v>
          </cell>
        </row>
        <row r="1091">
          <cell r="B1091" t="str">
            <v>10NX217B</v>
          </cell>
          <cell r="C1091">
            <v>681.67</v>
          </cell>
          <cell r="D1091" t="str">
            <v>N°17 Higher yield</v>
          </cell>
        </row>
        <row r="1092">
          <cell r="B1092" t="str">
            <v>10NX217BL</v>
          </cell>
          <cell r="C1092">
            <v>681.67</v>
          </cell>
          <cell r="D1092" t="str">
            <v>N°17 Higher yield</v>
          </cell>
        </row>
        <row r="1093">
          <cell r="B1093" t="str">
            <v>10NX217E</v>
          </cell>
          <cell r="C1093">
            <v>681.67</v>
          </cell>
          <cell r="D1093" t="str">
            <v>N°17 Higher yield</v>
          </cell>
        </row>
        <row r="1094">
          <cell r="B1094" t="str">
            <v>10NX227B</v>
          </cell>
          <cell r="C1094">
            <v>732.59</v>
          </cell>
          <cell r="D1094" t="str">
            <v>N°27 Higher yield</v>
          </cell>
        </row>
        <row r="1095">
          <cell r="B1095" t="str">
            <v>10NX227BL</v>
          </cell>
          <cell r="C1095">
            <v>732.59</v>
          </cell>
          <cell r="D1095" t="str">
            <v>N°27 Higher yield</v>
          </cell>
        </row>
        <row r="1096">
          <cell r="B1096" t="str">
            <v>10NX227E</v>
          </cell>
          <cell r="C1096">
            <v>732.59</v>
          </cell>
          <cell r="D1096" t="str">
            <v>N°27 Higher yield</v>
          </cell>
        </row>
        <row r="1097">
          <cell r="B1097" t="str">
            <v>12A1980B</v>
          </cell>
          <cell r="C1097">
            <v>1263.55</v>
          </cell>
          <cell r="D1097" t="str">
            <v>N°80</v>
          </cell>
        </row>
        <row r="1098">
          <cell r="B1098" t="str">
            <v>12A1980BL</v>
          </cell>
          <cell r="C1098">
            <v>1263.55</v>
          </cell>
          <cell r="D1098" t="str">
            <v>N°80</v>
          </cell>
        </row>
        <row r="1099">
          <cell r="B1099" t="str">
            <v>12A1980E</v>
          </cell>
          <cell r="C1099">
            <v>1263.55</v>
          </cell>
          <cell r="D1099" t="str">
            <v>N°80</v>
          </cell>
        </row>
        <row r="1100">
          <cell r="B1100" t="str">
            <v>12AX970B</v>
          </cell>
          <cell r="C1100">
            <v>1111.55</v>
          </cell>
          <cell r="D1100" t="str">
            <v>N°70 Higher yield</v>
          </cell>
        </row>
        <row r="1101">
          <cell r="B1101" t="str">
            <v>12AX970BL</v>
          </cell>
          <cell r="C1101">
            <v>1111.55</v>
          </cell>
          <cell r="D1101" t="str">
            <v>N°70 Higher yield</v>
          </cell>
        </row>
        <row r="1102">
          <cell r="B1102" t="str">
            <v>12AX970E</v>
          </cell>
          <cell r="C1102">
            <v>1111.55</v>
          </cell>
          <cell r="D1102" t="str">
            <v>N°70 Higher yield</v>
          </cell>
        </row>
        <row r="1103">
          <cell r="B1103" t="str">
            <v>14N0820B</v>
          </cell>
          <cell r="C1103">
            <v>505.21</v>
          </cell>
          <cell r="D1103" t="str">
            <v>100 Black</v>
          </cell>
        </row>
        <row r="1104">
          <cell r="B1104" t="str">
            <v>14N0820BL</v>
          </cell>
          <cell r="C1104">
            <v>505.21</v>
          </cell>
          <cell r="D1104" t="str">
            <v>100 Black</v>
          </cell>
        </row>
        <row r="1105">
          <cell r="B1105" t="str">
            <v>14N0820E</v>
          </cell>
          <cell r="C1105">
            <v>505.21</v>
          </cell>
          <cell r="D1105" t="str">
            <v>100 Black</v>
          </cell>
        </row>
        <row r="1106">
          <cell r="B1106" t="str">
            <v>14N0822B</v>
          </cell>
          <cell r="C1106">
            <v>113.49</v>
          </cell>
          <cell r="D1106" t="str">
            <v>105XL Black</v>
          </cell>
        </row>
        <row r="1107">
          <cell r="B1107" t="str">
            <v>14N0822BL</v>
          </cell>
          <cell r="C1107">
            <v>113.49</v>
          </cell>
          <cell r="D1107" t="str">
            <v>105XL Black</v>
          </cell>
        </row>
        <row r="1108">
          <cell r="B1108" t="str">
            <v>14N0822E</v>
          </cell>
          <cell r="C1108">
            <v>113.49</v>
          </cell>
          <cell r="D1108" t="str">
            <v>105XL Black</v>
          </cell>
        </row>
        <row r="1109">
          <cell r="B1109" t="str">
            <v>14N0845</v>
          </cell>
          <cell r="C1109">
            <v>453.95</v>
          </cell>
          <cell r="D1109" t="str">
            <v>105XL x 4</v>
          </cell>
        </row>
        <row r="1110">
          <cell r="B1110" t="str">
            <v>14N0845B</v>
          </cell>
          <cell r="C1110">
            <v>453.95</v>
          </cell>
          <cell r="D1110" t="str">
            <v>105XL x 4</v>
          </cell>
        </row>
        <row r="1111">
          <cell r="B1111" t="str">
            <v>14N0845BL</v>
          </cell>
          <cell r="C1111">
            <v>453.95</v>
          </cell>
          <cell r="D1111" t="str">
            <v>105XL x 4</v>
          </cell>
        </row>
        <row r="1112">
          <cell r="B1112" t="str">
            <v>14N0848</v>
          </cell>
          <cell r="C1112">
            <v>1512.62</v>
          </cell>
          <cell r="D1112" t="str">
            <v>100XL x 2</v>
          </cell>
        </row>
        <row r="1113">
          <cell r="B1113" t="str">
            <v>14N0848B</v>
          </cell>
          <cell r="C1113">
            <v>1512.62</v>
          </cell>
          <cell r="D1113" t="str">
            <v>100XL x 2</v>
          </cell>
        </row>
        <row r="1114">
          <cell r="B1114" t="str">
            <v>14N0848BL</v>
          </cell>
          <cell r="C1114">
            <v>1512.62</v>
          </cell>
          <cell r="D1114" t="str">
            <v>100XL x 2</v>
          </cell>
        </row>
        <row r="1115">
          <cell r="B1115" t="str">
            <v>14N0849</v>
          </cell>
          <cell r="C1115">
            <v>895.57</v>
          </cell>
          <cell r="D1115" t="str">
            <v>100 C, M, Y</v>
          </cell>
        </row>
        <row r="1116">
          <cell r="B1116" t="str">
            <v>14N0849B</v>
          </cell>
          <cell r="C1116">
            <v>895.57</v>
          </cell>
          <cell r="D1116" t="str">
            <v>100 C, M, Y</v>
          </cell>
        </row>
        <row r="1117">
          <cell r="B1117" t="str">
            <v>14N0849BL</v>
          </cell>
          <cell r="C1117">
            <v>895.57</v>
          </cell>
          <cell r="D1117" t="str">
            <v>100 C, M, Y</v>
          </cell>
        </row>
        <row r="1118">
          <cell r="B1118" t="str">
            <v>14N0850</v>
          </cell>
          <cell r="C1118">
            <v>1537.87</v>
          </cell>
          <cell r="D1118" t="str">
            <v>100XL C, M, Y</v>
          </cell>
        </row>
        <row r="1119">
          <cell r="B1119" t="str">
            <v>14N0850B</v>
          </cell>
          <cell r="C1119">
            <v>1537.87</v>
          </cell>
          <cell r="D1119" t="str">
            <v>100XL C, M, Y</v>
          </cell>
        </row>
        <row r="1120">
          <cell r="B1120" t="str">
            <v>14N0850BL</v>
          </cell>
          <cell r="C1120">
            <v>1537.87</v>
          </cell>
          <cell r="D1120" t="str">
            <v>100XL C, M, Y</v>
          </cell>
        </row>
        <row r="1121">
          <cell r="B1121" t="str">
            <v>14N0900B</v>
          </cell>
          <cell r="C1121">
            <v>319.94</v>
          </cell>
          <cell r="D1121" t="str">
            <v>100 Cyan Color</v>
          </cell>
        </row>
        <row r="1122">
          <cell r="B1122" t="str">
            <v>14N0900BL</v>
          </cell>
          <cell r="C1122">
            <v>319.94</v>
          </cell>
          <cell r="D1122" t="str">
            <v>100 Cyan Color</v>
          </cell>
        </row>
        <row r="1123">
          <cell r="B1123" t="str">
            <v>14N0900E</v>
          </cell>
          <cell r="C1123">
            <v>319.94</v>
          </cell>
          <cell r="D1123" t="str">
            <v>100 Cyan Color</v>
          </cell>
        </row>
        <row r="1124">
          <cell r="B1124" t="str">
            <v>14N0901B</v>
          </cell>
          <cell r="C1124">
            <v>319.94</v>
          </cell>
          <cell r="D1124" t="str">
            <v>100 Magenta Color</v>
          </cell>
        </row>
        <row r="1125">
          <cell r="B1125" t="str">
            <v>14N0901BL</v>
          </cell>
          <cell r="C1125">
            <v>319.94</v>
          </cell>
          <cell r="D1125" t="str">
            <v>100 Magenta Color</v>
          </cell>
        </row>
        <row r="1126">
          <cell r="B1126" t="str">
            <v>14N0901E</v>
          </cell>
          <cell r="C1126">
            <v>319.94</v>
          </cell>
          <cell r="D1126" t="str">
            <v>100 Magenta Color</v>
          </cell>
        </row>
        <row r="1127">
          <cell r="B1127" t="str">
            <v>14N0902B</v>
          </cell>
          <cell r="C1127">
            <v>319.94</v>
          </cell>
          <cell r="D1127" t="str">
            <v>100 Yellow Color</v>
          </cell>
        </row>
        <row r="1128">
          <cell r="B1128" t="str">
            <v>14N0902BL</v>
          </cell>
          <cell r="C1128">
            <v>319.94</v>
          </cell>
          <cell r="D1128" t="str">
            <v>100 Yellow Color</v>
          </cell>
        </row>
        <row r="1129">
          <cell r="B1129" t="str">
            <v>14N0902E</v>
          </cell>
          <cell r="C1129">
            <v>319.94</v>
          </cell>
          <cell r="D1129" t="str">
            <v>100 Yellow Color</v>
          </cell>
        </row>
        <row r="1130">
          <cell r="B1130" t="str">
            <v>14N1068B</v>
          </cell>
          <cell r="C1130">
            <v>783.11</v>
          </cell>
          <cell r="D1130" t="str">
            <v>100XL Black</v>
          </cell>
        </row>
        <row r="1131">
          <cell r="B1131" t="str">
            <v>14N1068BL</v>
          </cell>
          <cell r="C1131">
            <v>783.11</v>
          </cell>
          <cell r="D1131" t="str">
            <v>100XL Black</v>
          </cell>
        </row>
        <row r="1132">
          <cell r="B1132" t="str">
            <v>14N1068E</v>
          </cell>
          <cell r="C1132">
            <v>783.11</v>
          </cell>
          <cell r="D1132" t="str">
            <v>100XL Black</v>
          </cell>
        </row>
        <row r="1133">
          <cell r="B1133" t="str">
            <v>14N1069B</v>
          </cell>
          <cell r="C1133">
            <v>554.9</v>
          </cell>
          <cell r="D1133" t="str">
            <v>100XL Cyan Color</v>
          </cell>
        </row>
        <row r="1134">
          <cell r="B1134" t="str">
            <v>14N1069BL</v>
          </cell>
          <cell r="C1134">
            <v>554.9</v>
          </cell>
          <cell r="D1134" t="str">
            <v>100XL Cyan Color</v>
          </cell>
        </row>
        <row r="1135">
          <cell r="B1135" t="str">
            <v>14N1069E</v>
          </cell>
          <cell r="C1135">
            <v>554.9</v>
          </cell>
          <cell r="D1135" t="str">
            <v>100XL Cyan Color</v>
          </cell>
        </row>
        <row r="1136">
          <cell r="B1136" t="str">
            <v>14N1070B</v>
          </cell>
          <cell r="C1136">
            <v>554.9</v>
          </cell>
          <cell r="D1136" t="str">
            <v>100XL Magenta Color</v>
          </cell>
        </row>
        <row r="1137">
          <cell r="B1137" t="str">
            <v>14N1070BL</v>
          </cell>
          <cell r="C1137">
            <v>554.9</v>
          </cell>
          <cell r="D1137" t="str">
            <v>100XL Magenta Color</v>
          </cell>
        </row>
        <row r="1138">
          <cell r="B1138" t="str">
            <v>14N1070E</v>
          </cell>
          <cell r="C1138">
            <v>554.9</v>
          </cell>
          <cell r="D1138" t="str">
            <v>100XL Magenta Color</v>
          </cell>
        </row>
        <row r="1139">
          <cell r="B1139" t="str">
            <v>14N1071B</v>
          </cell>
          <cell r="C1139">
            <v>554.9</v>
          </cell>
          <cell r="D1139" t="str">
            <v>100XL Yellow Color</v>
          </cell>
        </row>
        <row r="1140">
          <cell r="B1140" t="str">
            <v>14N1071BL</v>
          </cell>
          <cell r="C1140">
            <v>554.9</v>
          </cell>
          <cell r="D1140" t="str">
            <v>100XL Yellow Color</v>
          </cell>
        </row>
        <row r="1141">
          <cell r="B1141" t="str">
            <v>14N1071E</v>
          </cell>
          <cell r="C1141">
            <v>554.9</v>
          </cell>
          <cell r="D1141" t="str">
            <v>100XL Yellow Color</v>
          </cell>
        </row>
        <row r="1142">
          <cell r="B1142" t="str">
            <v>18C0031B</v>
          </cell>
          <cell r="C1142">
            <v>1035.76</v>
          </cell>
          <cell r="D1142" t="str">
            <v>N°31</v>
          </cell>
        </row>
        <row r="1143">
          <cell r="B1143" t="str">
            <v>18C0031BL</v>
          </cell>
          <cell r="C1143">
            <v>1035.76</v>
          </cell>
          <cell r="D1143" t="str">
            <v>N°31</v>
          </cell>
        </row>
        <row r="1144">
          <cell r="B1144" t="str">
            <v>18C0031E</v>
          </cell>
          <cell r="C1144">
            <v>1035.76</v>
          </cell>
          <cell r="D1144" t="str">
            <v>N°31</v>
          </cell>
        </row>
        <row r="1145">
          <cell r="B1145" t="str">
            <v>18C0034B</v>
          </cell>
          <cell r="C1145">
            <v>859.27</v>
          </cell>
          <cell r="D1145" t="str">
            <v>N°34</v>
          </cell>
        </row>
        <row r="1146">
          <cell r="B1146" t="str">
            <v>18C0034BL</v>
          </cell>
          <cell r="C1146">
            <v>859.27</v>
          </cell>
          <cell r="D1146" t="str">
            <v>N°34</v>
          </cell>
        </row>
        <row r="1147">
          <cell r="B1147" t="str">
            <v>18C0034E</v>
          </cell>
          <cell r="C1147">
            <v>859.27</v>
          </cell>
          <cell r="D1147" t="str">
            <v>N°34</v>
          </cell>
        </row>
        <row r="1148">
          <cell r="B1148" t="str">
            <v>18C0035B</v>
          </cell>
          <cell r="C1148">
            <v>1067.81</v>
          </cell>
          <cell r="D1148" t="str">
            <v>N°35</v>
          </cell>
        </row>
        <row r="1149">
          <cell r="B1149" t="str">
            <v>18C0035BL</v>
          </cell>
          <cell r="C1149">
            <v>1067.81</v>
          </cell>
          <cell r="D1149" t="str">
            <v>N°35</v>
          </cell>
        </row>
        <row r="1150">
          <cell r="B1150" t="str">
            <v>18C0035E</v>
          </cell>
          <cell r="C1150">
            <v>1067.81</v>
          </cell>
          <cell r="D1150" t="str">
            <v>N°35</v>
          </cell>
        </row>
        <row r="1151">
          <cell r="B1151" t="str">
            <v>18C1419B</v>
          </cell>
          <cell r="C1151">
            <v>1242.57</v>
          </cell>
          <cell r="D1151" t="str">
            <v>N°23 + N°24</v>
          </cell>
        </row>
        <row r="1152">
          <cell r="B1152" t="str">
            <v>18C1419BL</v>
          </cell>
          <cell r="C1152">
            <v>1242.57</v>
          </cell>
          <cell r="D1152" t="str">
            <v>N°23 + N°24</v>
          </cell>
        </row>
        <row r="1153">
          <cell r="B1153" t="str">
            <v>18C1419E</v>
          </cell>
          <cell r="C1153">
            <v>1242.57</v>
          </cell>
          <cell r="D1153" t="str">
            <v>N°23 + N°24</v>
          </cell>
        </row>
        <row r="1154">
          <cell r="B1154" t="str">
            <v>18C1428B</v>
          </cell>
          <cell r="C1154">
            <v>606.73</v>
          </cell>
          <cell r="D1154" t="str">
            <v>N°28</v>
          </cell>
        </row>
        <row r="1155">
          <cell r="B1155" t="str">
            <v>18C1428BL</v>
          </cell>
          <cell r="C1155">
            <v>606.73</v>
          </cell>
          <cell r="D1155" t="str">
            <v>N°28</v>
          </cell>
        </row>
        <row r="1156">
          <cell r="B1156" t="str">
            <v>18C1428E</v>
          </cell>
          <cell r="C1156">
            <v>606.73</v>
          </cell>
          <cell r="D1156" t="str">
            <v>N°28</v>
          </cell>
        </row>
        <row r="1157">
          <cell r="B1157" t="str">
            <v>18C1429B</v>
          </cell>
          <cell r="C1157">
            <v>631.14</v>
          </cell>
          <cell r="D1157" t="str">
            <v>N°29</v>
          </cell>
        </row>
        <row r="1158">
          <cell r="B1158" t="str">
            <v>18C1429BL</v>
          </cell>
          <cell r="C1158">
            <v>631.14</v>
          </cell>
          <cell r="D1158" t="str">
            <v>N°29</v>
          </cell>
        </row>
        <row r="1159">
          <cell r="B1159" t="str">
            <v>18C1429E</v>
          </cell>
          <cell r="C1159">
            <v>631.14</v>
          </cell>
          <cell r="D1159" t="str">
            <v>N°29</v>
          </cell>
        </row>
        <row r="1160">
          <cell r="B1160" t="str">
            <v>18C1520B</v>
          </cell>
          <cell r="C1160">
            <v>1115.47</v>
          </cell>
          <cell r="D1160" t="str">
            <v>N°28 + N°29</v>
          </cell>
        </row>
        <row r="1161">
          <cell r="B1161" t="str">
            <v>18C1520BL</v>
          </cell>
          <cell r="C1161">
            <v>1115.47</v>
          </cell>
          <cell r="D1161" t="str">
            <v>N°28 + N°29</v>
          </cell>
        </row>
        <row r="1162">
          <cell r="B1162" t="str">
            <v>18C1520E</v>
          </cell>
          <cell r="C1162">
            <v>1115.47</v>
          </cell>
          <cell r="D1162" t="str">
            <v>N°28 + N°29</v>
          </cell>
        </row>
        <row r="1163">
          <cell r="B1163" t="str">
            <v>18C1523B</v>
          </cell>
          <cell r="C1163">
            <v>657.26</v>
          </cell>
          <cell r="D1163" t="str">
            <v>N°23</v>
          </cell>
        </row>
        <row r="1164">
          <cell r="B1164" t="str">
            <v>18C1523BL</v>
          </cell>
          <cell r="C1164">
            <v>657.26</v>
          </cell>
          <cell r="D1164" t="str">
            <v>N°23</v>
          </cell>
        </row>
        <row r="1165">
          <cell r="B1165" t="str">
            <v>18C1523E</v>
          </cell>
          <cell r="C1165">
            <v>657.26</v>
          </cell>
          <cell r="D1165" t="str">
            <v>N°23</v>
          </cell>
        </row>
        <row r="1166">
          <cell r="B1166" t="str">
            <v>18C1524B</v>
          </cell>
          <cell r="C1166">
            <v>732.59</v>
          </cell>
          <cell r="D1166" t="str">
            <v>N°24</v>
          </cell>
        </row>
        <row r="1167">
          <cell r="B1167" t="str">
            <v>18C1524BL</v>
          </cell>
          <cell r="C1167">
            <v>732.59</v>
          </cell>
          <cell r="D1167" t="str">
            <v>N°24</v>
          </cell>
        </row>
        <row r="1168">
          <cell r="B1168" t="str">
            <v>18C1524E</v>
          </cell>
          <cell r="C1168">
            <v>732.59</v>
          </cell>
          <cell r="D1168" t="str">
            <v>N°24</v>
          </cell>
        </row>
        <row r="1169">
          <cell r="B1169" t="str">
            <v>18C1528E</v>
          </cell>
          <cell r="C1169">
            <v>726.68</v>
          </cell>
          <cell r="D1169" t="str">
            <v>N°28A</v>
          </cell>
        </row>
        <row r="1170">
          <cell r="B1170" t="str">
            <v>18C1529E</v>
          </cell>
          <cell r="C1170">
            <v>758.35</v>
          </cell>
          <cell r="D1170" t="str">
            <v>N°29A</v>
          </cell>
        </row>
        <row r="1171">
          <cell r="B1171" t="str">
            <v>18C1530BR</v>
          </cell>
          <cell r="C1171">
            <v>0</v>
          </cell>
          <cell r="D1171" t="str">
            <v>N°3</v>
          </cell>
        </row>
        <row r="1172">
          <cell r="B1172" t="str">
            <v>18C1530E</v>
          </cell>
          <cell r="C1172">
            <v>0</v>
          </cell>
          <cell r="D1172" t="str">
            <v>N°3</v>
          </cell>
        </row>
        <row r="1173">
          <cell r="B1173" t="str">
            <v>18C1623E</v>
          </cell>
          <cell r="C1173">
            <v>788.03</v>
          </cell>
          <cell r="D1173" t="str">
            <v>N°23 A</v>
          </cell>
        </row>
        <row r="1174">
          <cell r="B1174" t="str">
            <v>18C1624E</v>
          </cell>
          <cell r="C1174">
            <v>879.41</v>
          </cell>
          <cell r="D1174" t="str">
            <v>N°24 A</v>
          </cell>
        </row>
        <row r="1175">
          <cell r="B1175" t="str">
            <v>18C2080E</v>
          </cell>
          <cell r="C1175">
            <v>727.48</v>
          </cell>
          <cell r="D1175" t="str">
            <v>N°14A</v>
          </cell>
        </row>
        <row r="1176">
          <cell r="B1176" t="str">
            <v>18C2090B</v>
          </cell>
          <cell r="C1176">
            <v>606.69000000000005</v>
          </cell>
          <cell r="D1176" t="str">
            <v>N°14</v>
          </cell>
        </row>
        <row r="1177">
          <cell r="B1177" t="str">
            <v>18C2090BL</v>
          </cell>
          <cell r="C1177">
            <v>606.69000000000005</v>
          </cell>
          <cell r="D1177" t="str">
            <v>N°14</v>
          </cell>
        </row>
        <row r="1178">
          <cell r="B1178" t="str">
            <v>18C2090E</v>
          </cell>
          <cell r="C1178">
            <v>606.69000000000005</v>
          </cell>
          <cell r="D1178" t="str">
            <v>N°14</v>
          </cell>
        </row>
        <row r="1179">
          <cell r="B1179" t="str">
            <v>18C2100E</v>
          </cell>
          <cell r="C1179">
            <v>813.79</v>
          </cell>
          <cell r="D1179" t="str">
            <v>N°15A</v>
          </cell>
        </row>
        <row r="1180">
          <cell r="B1180" t="str">
            <v>18C2110B</v>
          </cell>
          <cell r="C1180">
            <v>681.67</v>
          </cell>
          <cell r="D1180" t="str">
            <v>N°15</v>
          </cell>
        </row>
        <row r="1181">
          <cell r="B1181" t="str">
            <v>18C2110BL</v>
          </cell>
          <cell r="C1181">
            <v>681.67</v>
          </cell>
          <cell r="D1181" t="str">
            <v>N°15</v>
          </cell>
        </row>
        <row r="1182">
          <cell r="B1182" t="str">
            <v>18C2110E</v>
          </cell>
          <cell r="C1182">
            <v>681.67</v>
          </cell>
          <cell r="D1182" t="str">
            <v>N°15</v>
          </cell>
        </row>
        <row r="1183">
          <cell r="B1183" t="str">
            <v>18C2130B</v>
          </cell>
          <cell r="C1183">
            <v>631.14</v>
          </cell>
          <cell r="D1183" t="str">
            <v>N°36</v>
          </cell>
        </row>
        <row r="1184">
          <cell r="B1184" t="str">
            <v>18C2130BL</v>
          </cell>
          <cell r="C1184">
            <v>631.14</v>
          </cell>
          <cell r="D1184" t="str">
            <v>N°36</v>
          </cell>
        </row>
        <row r="1185">
          <cell r="B1185" t="str">
            <v>18C2130E</v>
          </cell>
          <cell r="C1185">
            <v>631.14</v>
          </cell>
          <cell r="D1185" t="str">
            <v>N°36</v>
          </cell>
        </row>
        <row r="1186">
          <cell r="B1186" t="str">
            <v>18C2140B</v>
          </cell>
          <cell r="C1186">
            <v>681.67</v>
          </cell>
          <cell r="D1186" t="str">
            <v>N°37</v>
          </cell>
        </row>
        <row r="1187">
          <cell r="B1187" t="str">
            <v>18C2140BL</v>
          </cell>
          <cell r="C1187">
            <v>681.67</v>
          </cell>
          <cell r="D1187" t="str">
            <v>N°37</v>
          </cell>
        </row>
        <row r="1188">
          <cell r="B1188" t="str">
            <v>18C2140E</v>
          </cell>
          <cell r="C1188">
            <v>681.67</v>
          </cell>
          <cell r="D1188" t="str">
            <v>N°37</v>
          </cell>
        </row>
        <row r="1189">
          <cell r="B1189" t="str">
            <v>18C2150E</v>
          </cell>
          <cell r="C1189">
            <v>757.92</v>
          </cell>
          <cell r="D1189" t="str">
            <v>N°36A</v>
          </cell>
        </row>
        <row r="1190">
          <cell r="B1190" t="str">
            <v>18C2160E</v>
          </cell>
          <cell r="C1190">
            <v>816.29</v>
          </cell>
          <cell r="D1190" t="str">
            <v>N°37A</v>
          </cell>
        </row>
        <row r="1191">
          <cell r="B1191" t="str">
            <v>18C2170B</v>
          </cell>
          <cell r="C1191">
            <v>859.27</v>
          </cell>
          <cell r="D1191" t="str">
            <v>N°36 XL</v>
          </cell>
        </row>
        <row r="1192">
          <cell r="B1192" t="str">
            <v>18C2170BL</v>
          </cell>
          <cell r="C1192">
            <v>859.27</v>
          </cell>
          <cell r="D1192" t="str">
            <v>N°36 XL</v>
          </cell>
        </row>
        <row r="1193">
          <cell r="B1193" t="str">
            <v>18C2170E</v>
          </cell>
          <cell r="C1193">
            <v>859.27</v>
          </cell>
          <cell r="D1193" t="str">
            <v>N°36 XL</v>
          </cell>
        </row>
        <row r="1194">
          <cell r="B1194" t="str">
            <v>18C2180B</v>
          </cell>
          <cell r="C1194">
            <v>1067.81</v>
          </cell>
          <cell r="D1194" t="str">
            <v>N°37 XL</v>
          </cell>
        </row>
        <row r="1195">
          <cell r="B1195" t="str">
            <v>18C2180BL</v>
          </cell>
          <cell r="C1195">
            <v>1067.81</v>
          </cell>
          <cell r="D1195" t="str">
            <v>N°37 XL</v>
          </cell>
        </row>
        <row r="1196">
          <cell r="B1196" t="str">
            <v>18C2180E</v>
          </cell>
          <cell r="C1196">
            <v>1067.81</v>
          </cell>
          <cell r="D1196" t="str">
            <v>N°37 XL</v>
          </cell>
        </row>
        <row r="1197">
          <cell r="B1197" t="str">
            <v>18C2190E</v>
          </cell>
          <cell r="C1197">
            <v>1030.54</v>
          </cell>
          <cell r="D1197" t="str">
            <v>N°36 XLA</v>
          </cell>
        </row>
        <row r="1198">
          <cell r="B1198" t="str">
            <v>18C2200E</v>
          </cell>
          <cell r="C1198">
            <v>1278.8900000000001</v>
          </cell>
          <cell r="D1198" t="str">
            <v>N°37 XLA</v>
          </cell>
        </row>
        <row r="1199">
          <cell r="B1199" t="str">
            <v>18CX032B</v>
          </cell>
          <cell r="C1199">
            <v>757.85</v>
          </cell>
          <cell r="D1199" t="str">
            <v>N°32 Higher yield</v>
          </cell>
        </row>
        <row r="1200">
          <cell r="B1200" t="str">
            <v>18CX032BL</v>
          </cell>
          <cell r="C1200">
            <v>757.85</v>
          </cell>
          <cell r="D1200" t="str">
            <v>N°32 Higher yield</v>
          </cell>
        </row>
        <row r="1201">
          <cell r="B1201" t="str">
            <v>18CX032E</v>
          </cell>
          <cell r="C1201">
            <v>757.85</v>
          </cell>
          <cell r="D1201" t="str">
            <v>N°32 Higher yield</v>
          </cell>
        </row>
        <row r="1202">
          <cell r="B1202" t="str">
            <v>18CX033B</v>
          </cell>
          <cell r="C1202">
            <v>808.38</v>
          </cell>
          <cell r="D1202" t="str">
            <v>N°33 Higher yield</v>
          </cell>
        </row>
        <row r="1203">
          <cell r="B1203" t="str">
            <v>18CX033BL</v>
          </cell>
          <cell r="C1203">
            <v>808.38</v>
          </cell>
          <cell r="D1203" t="str">
            <v>N°33 Higher yield</v>
          </cell>
        </row>
        <row r="1204">
          <cell r="B1204" t="str">
            <v>18CX033E</v>
          </cell>
          <cell r="C1204">
            <v>808.38</v>
          </cell>
          <cell r="D1204" t="str">
            <v>N°33 Higher yield</v>
          </cell>
        </row>
        <row r="1205">
          <cell r="B1205" t="str">
            <v>18CX781B</v>
          </cell>
          <cell r="C1205">
            <v>757.85</v>
          </cell>
          <cell r="D1205" t="str">
            <v>N°1 Higher yield</v>
          </cell>
        </row>
        <row r="1206">
          <cell r="B1206" t="str">
            <v>18CX781BL</v>
          </cell>
          <cell r="C1206">
            <v>757.85</v>
          </cell>
          <cell r="D1206" t="str">
            <v>N°1 Higher yield</v>
          </cell>
        </row>
        <row r="1207">
          <cell r="B1207" t="str">
            <v>18CX781E</v>
          </cell>
          <cell r="C1207">
            <v>757.85</v>
          </cell>
          <cell r="D1207" t="str">
            <v>N°1 Higher yield</v>
          </cell>
        </row>
        <row r="1208">
          <cell r="B1208" t="str">
            <v>18L0032B</v>
          </cell>
          <cell r="C1208">
            <v>1035.76</v>
          </cell>
          <cell r="D1208" t="str">
            <v>N°82</v>
          </cell>
        </row>
        <row r="1209">
          <cell r="B1209" t="str">
            <v>18L0032BL</v>
          </cell>
          <cell r="C1209">
            <v>1035.76</v>
          </cell>
          <cell r="D1209" t="str">
            <v>N°82</v>
          </cell>
        </row>
        <row r="1210">
          <cell r="B1210" t="str">
            <v>18L0032E</v>
          </cell>
          <cell r="C1210">
            <v>1035.76</v>
          </cell>
          <cell r="D1210" t="str">
            <v>N°82</v>
          </cell>
        </row>
        <row r="1211">
          <cell r="B1211" t="str">
            <v>18LX042B</v>
          </cell>
          <cell r="C1211">
            <v>1339.35</v>
          </cell>
          <cell r="D1211" t="str">
            <v>N°83 Higher yield</v>
          </cell>
        </row>
        <row r="1212">
          <cell r="B1212" t="str">
            <v>18LX042BL</v>
          </cell>
          <cell r="C1212">
            <v>1339.35</v>
          </cell>
          <cell r="D1212" t="str">
            <v>N°83 Higher yield</v>
          </cell>
        </row>
        <row r="1213">
          <cell r="B1213" t="str">
            <v>18LX042E</v>
          </cell>
          <cell r="C1213">
            <v>1339.35</v>
          </cell>
          <cell r="D1213" t="str">
            <v>N°83 Higher yield</v>
          </cell>
        </row>
        <row r="1214">
          <cell r="B1214" t="str">
            <v>18Y0141B</v>
          </cell>
          <cell r="C1214">
            <v>833.64</v>
          </cell>
          <cell r="D1214" t="str">
            <v>N°41</v>
          </cell>
        </row>
        <row r="1215">
          <cell r="B1215" t="str">
            <v>18Y0141BL</v>
          </cell>
          <cell r="C1215">
            <v>833.64</v>
          </cell>
          <cell r="D1215" t="str">
            <v>N°41</v>
          </cell>
        </row>
        <row r="1216">
          <cell r="B1216" t="str">
            <v>18Y0141E</v>
          </cell>
          <cell r="C1216">
            <v>833.64</v>
          </cell>
          <cell r="D1216" t="str">
            <v>N°41</v>
          </cell>
        </row>
        <row r="1217">
          <cell r="B1217" t="str">
            <v>18Y0142B</v>
          </cell>
          <cell r="C1217">
            <v>681.67</v>
          </cell>
          <cell r="D1217" t="str">
            <v>N°42</v>
          </cell>
        </row>
        <row r="1218">
          <cell r="B1218" t="str">
            <v>18Y0142BL</v>
          </cell>
          <cell r="C1218">
            <v>681.67</v>
          </cell>
          <cell r="D1218" t="str">
            <v>N°42</v>
          </cell>
        </row>
        <row r="1219">
          <cell r="B1219" t="str">
            <v>18Y0142E</v>
          </cell>
          <cell r="C1219">
            <v>681.67</v>
          </cell>
          <cell r="D1219" t="str">
            <v>N°42</v>
          </cell>
        </row>
        <row r="1220">
          <cell r="B1220" t="str">
            <v>18Y0144B</v>
          </cell>
          <cell r="C1220">
            <v>859.27</v>
          </cell>
          <cell r="D1220" t="str">
            <v>N°44</v>
          </cell>
        </row>
        <row r="1221">
          <cell r="B1221" t="str">
            <v>18Y0144BL</v>
          </cell>
          <cell r="C1221">
            <v>859.27</v>
          </cell>
          <cell r="D1221" t="str">
            <v>N°44</v>
          </cell>
        </row>
        <row r="1222">
          <cell r="B1222" t="str">
            <v>18Y0144E</v>
          </cell>
          <cell r="C1222">
            <v>859.27</v>
          </cell>
          <cell r="D1222" t="str">
            <v>N°44</v>
          </cell>
        </row>
        <row r="1223">
          <cell r="B1223" t="str">
            <v>18Y0340B</v>
          </cell>
          <cell r="C1223">
            <v>833.64</v>
          </cell>
          <cell r="D1223" t="str">
            <v>N°40</v>
          </cell>
        </row>
        <row r="1224">
          <cell r="B1224" t="str">
            <v>18Y0340BL</v>
          </cell>
          <cell r="C1224">
            <v>833.64</v>
          </cell>
          <cell r="D1224" t="str">
            <v>N°40</v>
          </cell>
        </row>
        <row r="1225">
          <cell r="B1225" t="str">
            <v>18Y0340E</v>
          </cell>
          <cell r="C1225">
            <v>833.64</v>
          </cell>
          <cell r="D1225" t="str">
            <v>N°40</v>
          </cell>
        </row>
        <row r="1226">
          <cell r="B1226" t="str">
            <v>18Y0341E</v>
          </cell>
          <cell r="C1226">
            <v>1002.4</v>
          </cell>
          <cell r="D1226" t="str">
            <v>N°41A</v>
          </cell>
        </row>
        <row r="1227">
          <cell r="B1227" t="str">
            <v>18Y0342E</v>
          </cell>
          <cell r="C1227">
            <v>818.27</v>
          </cell>
          <cell r="D1227" t="str">
            <v>N°42A</v>
          </cell>
        </row>
        <row r="1228">
          <cell r="B1228" t="str">
            <v>18YX143B</v>
          </cell>
          <cell r="C1228">
            <v>1067.81</v>
          </cell>
          <cell r="D1228" t="str">
            <v>N°43 Higher yield</v>
          </cell>
        </row>
        <row r="1229">
          <cell r="B1229" t="str">
            <v>18YX143BL</v>
          </cell>
          <cell r="C1229">
            <v>1067.81</v>
          </cell>
          <cell r="D1229" t="str">
            <v>N°43 Higher yield</v>
          </cell>
        </row>
        <row r="1230">
          <cell r="B1230" t="str">
            <v>18YX143E</v>
          </cell>
          <cell r="C1230">
            <v>1067.81</v>
          </cell>
          <cell r="D1230" t="str">
            <v>N°43 Higher yield</v>
          </cell>
        </row>
        <row r="1231">
          <cell r="B1231" t="str">
            <v>80D2126</v>
          </cell>
          <cell r="C1231">
            <v>1845.38</v>
          </cell>
          <cell r="D1231" t="str">
            <v>N°16 + N°26</v>
          </cell>
        </row>
        <row r="1232">
          <cell r="B1232" t="str">
            <v>80D2126B</v>
          </cell>
          <cell r="C1232">
            <v>1845.38</v>
          </cell>
          <cell r="D1232" t="str">
            <v>N°16 + N°26</v>
          </cell>
        </row>
        <row r="1233">
          <cell r="B1233" t="str">
            <v>80D2126BL</v>
          </cell>
          <cell r="C1233">
            <v>1845.38</v>
          </cell>
          <cell r="D1233" t="str">
            <v>N°16 + N°26</v>
          </cell>
        </row>
        <row r="1234">
          <cell r="B1234" t="str">
            <v>80D2951</v>
          </cell>
          <cell r="C1234">
            <v>1389.51</v>
          </cell>
          <cell r="D1234" t="str">
            <v>N°32 + N°33 Higher yield</v>
          </cell>
        </row>
        <row r="1235">
          <cell r="B1235" t="str">
            <v>80D2951B</v>
          </cell>
          <cell r="C1235">
            <v>1389.51</v>
          </cell>
          <cell r="D1235" t="str">
            <v>N°32 + N°33 Higher yield</v>
          </cell>
        </row>
        <row r="1236">
          <cell r="B1236" t="str">
            <v>80D2951BL</v>
          </cell>
          <cell r="C1236">
            <v>1389.51</v>
          </cell>
          <cell r="D1236" t="str">
            <v>N°32 + N°33 Higher yield</v>
          </cell>
        </row>
        <row r="1237">
          <cell r="B1237" t="str">
            <v>80D2952</v>
          </cell>
          <cell r="C1237">
            <v>1265.3599999999999</v>
          </cell>
          <cell r="D1237" t="str">
            <v>N°17 + N°27 Higher yield</v>
          </cell>
        </row>
        <row r="1238">
          <cell r="B1238" t="str">
            <v>80D2952B</v>
          </cell>
          <cell r="C1238">
            <v>1265.3599999999999</v>
          </cell>
          <cell r="D1238" t="str">
            <v>N°17 + N°27 Higher yield</v>
          </cell>
        </row>
        <row r="1239">
          <cell r="B1239" t="str">
            <v>80D2952BL</v>
          </cell>
          <cell r="C1239">
            <v>1265.3599999999999</v>
          </cell>
          <cell r="D1239" t="str">
            <v>N°17 + N°27 Higher yield</v>
          </cell>
        </row>
        <row r="1240">
          <cell r="B1240" t="str">
            <v>80D2954</v>
          </cell>
          <cell r="C1240">
            <v>1227.8499999999999</v>
          </cell>
          <cell r="D1240" t="str">
            <v>N°17 x 2 Higher yield</v>
          </cell>
        </row>
        <row r="1241">
          <cell r="B1241" t="str">
            <v>80D2954B</v>
          </cell>
          <cell r="C1241">
            <v>1227.8499999999999</v>
          </cell>
          <cell r="D1241" t="str">
            <v>N°17 x 2 Higher yield</v>
          </cell>
        </row>
        <row r="1242">
          <cell r="B1242" t="str">
            <v>80D2954BL</v>
          </cell>
          <cell r="C1242">
            <v>1227.8499999999999</v>
          </cell>
          <cell r="D1242" t="str">
            <v>N°17 x 2 Higher yield</v>
          </cell>
        </row>
        <row r="1243">
          <cell r="B1243" t="str">
            <v>80D2955</v>
          </cell>
          <cell r="C1243">
            <v>1345.21</v>
          </cell>
          <cell r="D1243" t="str">
            <v>N°1 x 2 Higher yield</v>
          </cell>
        </row>
        <row r="1244">
          <cell r="B1244" t="str">
            <v>80D2955B</v>
          </cell>
          <cell r="C1244">
            <v>1345.21</v>
          </cell>
          <cell r="D1244" t="str">
            <v>N°1 x 2 Higher yield</v>
          </cell>
        </row>
        <row r="1245">
          <cell r="B1245" t="str">
            <v>80D2955BL</v>
          </cell>
          <cell r="C1245">
            <v>1345.21</v>
          </cell>
          <cell r="D1245" t="str">
            <v>N°1 x 2 Higher yield</v>
          </cell>
        </row>
        <row r="1246">
          <cell r="B1246" t="str">
            <v>80D2956</v>
          </cell>
          <cell r="C1246">
            <v>1345.21</v>
          </cell>
          <cell r="D1246" t="str">
            <v>N°32 x 2 Higher yield</v>
          </cell>
        </row>
        <row r="1247">
          <cell r="B1247" t="str">
            <v>80D2956B</v>
          </cell>
          <cell r="C1247">
            <v>1345.21</v>
          </cell>
          <cell r="D1247" t="str">
            <v>N°32 x 2 Higher yield</v>
          </cell>
        </row>
        <row r="1248">
          <cell r="B1248" t="str">
            <v>80D2956BL</v>
          </cell>
          <cell r="C1248">
            <v>1345.21</v>
          </cell>
          <cell r="D1248" t="str">
            <v>N°32 x 2 Higher yield</v>
          </cell>
        </row>
        <row r="1249">
          <cell r="B1249" t="str">
            <v>80D2966</v>
          </cell>
          <cell r="C1249">
            <v>1713.93</v>
          </cell>
          <cell r="D1249" t="str">
            <v>N°43  Higher yield + N°44</v>
          </cell>
        </row>
        <row r="1250">
          <cell r="B1250" t="str">
            <v>80D2966B</v>
          </cell>
          <cell r="C1250">
            <v>1713.93</v>
          </cell>
          <cell r="D1250" t="str">
            <v>N°43  Higher yield + N°44</v>
          </cell>
        </row>
        <row r="1251">
          <cell r="B1251" t="str">
            <v>80D2966BL</v>
          </cell>
          <cell r="C1251">
            <v>1713.93</v>
          </cell>
          <cell r="D1251" t="str">
            <v>N°43  Higher yield + N°44</v>
          </cell>
        </row>
        <row r="1252">
          <cell r="B1252" t="str">
            <v>80D2978</v>
          </cell>
          <cell r="C1252">
            <v>1736.21</v>
          </cell>
          <cell r="D1252" t="str">
            <v>N°36 XL + N°37 XL</v>
          </cell>
        </row>
        <row r="1253">
          <cell r="B1253" t="str">
            <v>80D2978B</v>
          </cell>
          <cell r="C1253">
            <v>1736.21</v>
          </cell>
          <cell r="D1253" t="str">
            <v>N°36 XL + N°37 XL</v>
          </cell>
        </row>
        <row r="1254">
          <cell r="B1254" t="str">
            <v>80D2978BL</v>
          </cell>
          <cell r="C1254">
            <v>1736.21</v>
          </cell>
          <cell r="D1254" t="str">
            <v>N°36 XL + N°37 XL</v>
          </cell>
        </row>
        <row r="1255">
          <cell r="B1255" t="str">
            <v>80D2979</v>
          </cell>
          <cell r="C1255">
            <v>1150.99</v>
          </cell>
          <cell r="D1255" t="str">
            <v>N°14 + N°15</v>
          </cell>
        </row>
        <row r="1256">
          <cell r="B1256" t="str">
            <v>80D2979B</v>
          </cell>
          <cell r="C1256">
            <v>1150.99</v>
          </cell>
          <cell r="D1256" t="str">
            <v>N°14 + N°15</v>
          </cell>
        </row>
        <row r="1257">
          <cell r="B1257" t="str">
            <v>80D2979BL</v>
          </cell>
          <cell r="C1257">
            <v>1150.99</v>
          </cell>
          <cell r="D1257" t="str">
            <v>N°14 + N°15</v>
          </cell>
        </row>
        <row r="1258">
          <cell r="B1258" t="str">
            <v>15M0100</v>
          </cell>
          <cell r="C1258">
            <v>3146.62</v>
          </cell>
          <cell r="D1258" t="str">
            <v>N°75 x 3</v>
          </cell>
        </row>
        <row r="1259">
          <cell r="B1259" t="str">
            <v>18Y0146E</v>
          </cell>
          <cell r="C1259">
            <v>814.64</v>
          </cell>
          <cell r="D1259" t="str">
            <v>P350 printing pack</v>
          </cell>
        </row>
        <row r="1260">
          <cell r="B1260" t="str">
            <v>14N1912E</v>
          </cell>
          <cell r="C1260">
            <v>1501.49</v>
          </cell>
          <cell r="D1260" t="str">
            <v xml:space="preserve">100 CMYK </v>
          </cell>
        </row>
        <row r="1261">
          <cell r="B1261" t="str">
            <v>14N1912B</v>
          </cell>
          <cell r="C1261">
            <v>1501.49</v>
          </cell>
          <cell r="D1261" t="str">
            <v xml:space="preserve">100 CMYK </v>
          </cell>
        </row>
        <row r="1262">
          <cell r="B1262" t="str">
            <v>14N1912BL</v>
          </cell>
          <cell r="C1262">
            <v>1501.49</v>
          </cell>
          <cell r="D1262" t="str">
            <v xml:space="preserve">100 CMYK </v>
          </cell>
        </row>
        <row r="1263">
          <cell r="B1263" t="str">
            <v>14N1921E</v>
          </cell>
          <cell r="C1263">
            <v>2509.86</v>
          </cell>
          <cell r="D1263" t="str">
            <v>100 XL CMYK</v>
          </cell>
        </row>
        <row r="1264">
          <cell r="B1264" t="str">
            <v>14N1921B</v>
          </cell>
          <cell r="C1264">
            <v>2509.86</v>
          </cell>
          <cell r="D1264" t="str">
            <v>100 XL CMYK</v>
          </cell>
        </row>
        <row r="1265">
          <cell r="B1265" t="str">
            <v>14N1921BL</v>
          </cell>
          <cell r="C1265">
            <v>2509.86</v>
          </cell>
          <cell r="D1265" t="str">
            <v>100 XL CMYK</v>
          </cell>
        </row>
        <row r="1266">
          <cell r="B1266" t="str">
            <v>C925H2KG</v>
          </cell>
          <cell r="C1266">
            <v>4327.32</v>
          </cell>
          <cell r="D1266" t="str">
            <v>C925 Black Toner Cartridge High Regular</v>
          </cell>
        </row>
        <row r="1267">
          <cell r="B1267" t="str">
            <v>C925H2CG</v>
          </cell>
          <cell r="C1267">
            <v>6901.24</v>
          </cell>
          <cell r="D1267" t="str">
            <v>C925 Cyan Toner Cartridge High Regular</v>
          </cell>
        </row>
        <row r="1268">
          <cell r="B1268" t="str">
            <v>C925H2MG</v>
          </cell>
          <cell r="C1268">
            <v>6901.24</v>
          </cell>
          <cell r="D1268" t="str">
            <v>C925 Magenta Toner Cartridge High Regula</v>
          </cell>
        </row>
        <row r="1269">
          <cell r="B1269" t="str">
            <v>C925H2YG</v>
          </cell>
          <cell r="C1269">
            <v>6901.24</v>
          </cell>
          <cell r="D1269" t="str">
            <v>C925 Yellow Toner Cartridge High Regular</v>
          </cell>
        </row>
        <row r="1270">
          <cell r="B1270" t="str">
            <v>C925X72G</v>
          </cell>
          <cell r="C1270">
            <v>2481.42</v>
          </cell>
          <cell r="D1270" t="str">
            <v>C925 Black Imaging Unit Standard Regular</v>
          </cell>
        </row>
        <row r="1271">
          <cell r="B1271" t="str">
            <v>C925X73G</v>
          </cell>
          <cell r="C1271">
            <v>2698.23</v>
          </cell>
          <cell r="D1271" t="str">
            <v>C925 Cyan Imaging Unit Standard Regular</v>
          </cell>
        </row>
        <row r="1272">
          <cell r="B1272" t="str">
            <v>C925X74G</v>
          </cell>
          <cell r="C1272">
            <v>2698.23</v>
          </cell>
          <cell r="D1272" t="str">
            <v>C925 Magenta Imaging Unit Standard Regul</v>
          </cell>
        </row>
        <row r="1273">
          <cell r="B1273" t="str">
            <v>C925X75G</v>
          </cell>
          <cell r="C1273">
            <v>2698.23</v>
          </cell>
          <cell r="D1273" t="str">
            <v>C925 Yellow Imaging Unit Standard Regula</v>
          </cell>
        </row>
        <row r="1274">
          <cell r="B1274" t="str">
            <v>C925X76G</v>
          </cell>
          <cell r="C1274">
            <v>322.73</v>
          </cell>
          <cell r="D1274" t="str">
            <v>C925 Waste Container Other Supplies Stan</v>
          </cell>
        </row>
        <row r="1275">
          <cell r="B1275" t="str">
            <v>X203A21G</v>
          </cell>
          <cell r="C1275">
            <v>3031.46</v>
          </cell>
          <cell r="D1275" t="str">
            <v>X203/X204 Black Toner Cartridge Standard</v>
          </cell>
        </row>
        <row r="1276">
          <cell r="B1276" t="str">
            <v>X203A11G</v>
          </cell>
          <cell r="C1276">
            <v>2348.0700000000002</v>
          </cell>
          <cell r="D1276" t="str">
            <v>X203/X204 Black Toner Cartridge Standard</v>
          </cell>
        </row>
        <row r="1277">
          <cell r="B1277" t="str">
            <v>X203H22G</v>
          </cell>
          <cell r="C1277">
            <v>1821.68</v>
          </cell>
          <cell r="D1277" t="str">
            <v>X203/X204 1 Pack Photoconductor Kit Stan</v>
          </cell>
        </row>
        <row r="1278">
          <cell r="B1278" t="str">
            <v>X925H2KG</v>
          </cell>
          <cell r="C1278">
            <v>3350.1</v>
          </cell>
          <cell r="D1278" t="str">
            <v>X925 Black Toner Cartridge High Regular</v>
          </cell>
        </row>
        <row r="1279">
          <cell r="B1279" t="str">
            <v>X925H2CG</v>
          </cell>
          <cell r="C1279">
            <v>4910.91</v>
          </cell>
          <cell r="D1279" t="str">
            <v>X925 Black Toner Cartridge High Regular</v>
          </cell>
        </row>
        <row r="1280">
          <cell r="B1280" t="str">
            <v>X925H2MG</v>
          </cell>
          <cell r="C1280">
            <v>4910.91</v>
          </cell>
          <cell r="D1280" t="str">
            <v>X925 Cyan Toner Cartridge High Regular</v>
          </cell>
        </row>
        <row r="1281">
          <cell r="B1281" t="str">
            <v>X925H2YG</v>
          </cell>
          <cell r="C1281">
            <v>4910.91</v>
          </cell>
          <cell r="D1281" t="str">
            <v>X925 Cyan Toner Cartridge High Regular</v>
          </cell>
        </row>
        <row r="1282">
          <cell r="B1282" t="str">
            <v>14L0173A</v>
          </cell>
          <cell r="C1282">
            <v>685.9</v>
          </cell>
          <cell r="D1282" t="str">
            <v>220 Black RP</v>
          </cell>
        </row>
        <row r="1283">
          <cell r="B1283" t="str">
            <v>14L0173AB</v>
          </cell>
          <cell r="C1283">
            <v>685.9</v>
          </cell>
          <cell r="D1283" t="str">
            <v>220 Black blister B RP</v>
          </cell>
        </row>
        <row r="1284">
          <cell r="B1284" t="str">
            <v>14L0173AL</v>
          </cell>
          <cell r="C1284">
            <v>685.9</v>
          </cell>
          <cell r="D1284" t="str">
            <v>220 Black blister BL RP</v>
          </cell>
        </row>
        <row r="1285">
          <cell r="B1285" t="str">
            <v>14L0174A</v>
          </cell>
          <cell r="C1285">
            <v>955.24</v>
          </cell>
          <cell r="D1285" t="str">
            <v>220XL Black RP</v>
          </cell>
        </row>
        <row r="1286">
          <cell r="B1286" t="str">
            <v>14L0174AB</v>
          </cell>
          <cell r="C1286">
            <v>955.24</v>
          </cell>
          <cell r="D1286" t="str">
            <v>220XL Black blister B RP</v>
          </cell>
        </row>
        <row r="1287">
          <cell r="B1287" t="str">
            <v>14L0174AL</v>
          </cell>
          <cell r="C1287">
            <v>955.24</v>
          </cell>
          <cell r="D1287" t="str">
            <v>220XL Black blister BL RP</v>
          </cell>
        </row>
        <row r="1288">
          <cell r="B1288" t="str">
            <v>14L0086A</v>
          </cell>
          <cell r="C1288">
            <v>563.62</v>
          </cell>
          <cell r="D1288" t="str">
            <v>220 Cyan RP</v>
          </cell>
        </row>
        <row r="1289">
          <cell r="B1289" t="str">
            <v>14L0086AB</v>
          </cell>
          <cell r="C1289">
            <v>563.62</v>
          </cell>
          <cell r="D1289" t="str">
            <v>220 Cyan blister B RP</v>
          </cell>
        </row>
        <row r="1290">
          <cell r="B1290" t="str">
            <v>14L0086AL</v>
          </cell>
          <cell r="C1290">
            <v>563.62</v>
          </cell>
          <cell r="D1290" t="str">
            <v>220 Cyan blister BL RP</v>
          </cell>
        </row>
        <row r="1291">
          <cell r="B1291" t="str">
            <v>14L0175A</v>
          </cell>
          <cell r="C1291">
            <v>881.9</v>
          </cell>
          <cell r="D1291" t="str">
            <v>220XL Cyan RP</v>
          </cell>
        </row>
        <row r="1292">
          <cell r="B1292" t="str">
            <v>14L0175AB</v>
          </cell>
          <cell r="C1292">
            <v>881.9</v>
          </cell>
          <cell r="D1292" t="str">
            <v>220XL Cyan blister B RP</v>
          </cell>
        </row>
        <row r="1293">
          <cell r="B1293" t="str">
            <v>14L0175AL</v>
          </cell>
          <cell r="C1293">
            <v>881.9</v>
          </cell>
          <cell r="D1293" t="str">
            <v>220XL Cyan blister BL RP</v>
          </cell>
        </row>
        <row r="1294">
          <cell r="B1294" t="str">
            <v>14L0087A</v>
          </cell>
          <cell r="C1294">
            <v>563.62</v>
          </cell>
          <cell r="D1294" t="str">
            <v>220 Magenta RP</v>
          </cell>
        </row>
        <row r="1295">
          <cell r="B1295" t="str">
            <v>14L0087AB</v>
          </cell>
          <cell r="C1295">
            <v>563.62</v>
          </cell>
          <cell r="D1295" t="str">
            <v>220 Magenta blister B RP</v>
          </cell>
        </row>
        <row r="1296">
          <cell r="B1296" t="str">
            <v>14L0087AL</v>
          </cell>
          <cell r="C1296">
            <v>563.62</v>
          </cell>
          <cell r="D1296" t="str">
            <v>220 Magenta blister BL RP</v>
          </cell>
        </row>
        <row r="1297">
          <cell r="B1297" t="str">
            <v>14L0176A</v>
          </cell>
          <cell r="C1297">
            <v>881.9</v>
          </cell>
          <cell r="D1297" t="str">
            <v>220XL Magenta RP</v>
          </cell>
        </row>
        <row r="1298">
          <cell r="B1298" t="str">
            <v>14L0176AB</v>
          </cell>
          <cell r="C1298">
            <v>881.9</v>
          </cell>
          <cell r="D1298" t="str">
            <v>220XL Magenta blister B RP</v>
          </cell>
        </row>
        <row r="1299">
          <cell r="B1299" t="str">
            <v>14L0176AL</v>
          </cell>
          <cell r="C1299">
            <v>881.9</v>
          </cell>
          <cell r="D1299" t="str">
            <v>220XL Magenta blister BL RP</v>
          </cell>
        </row>
        <row r="1300">
          <cell r="B1300" t="str">
            <v>14L0088A</v>
          </cell>
          <cell r="C1300">
            <v>563.62</v>
          </cell>
          <cell r="D1300" t="str">
            <v>220 Yellow RP</v>
          </cell>
        </row>
        <row r="1301">
          <cell r="B1301" t="str">
            <v>14L0088AB</v>
          </cell>
          <cell r="C1301">
            <v>563.62</v>
          </cell>
          <cell r="D1301" t="str">
            <v>220 Yellow blister B RP</v>
          </cell>
        </row>
        <row r="1302">
          <cell r="B1302" t="str">
            <v>14L0088AL</v>
          </cell>
          <cell r="C1302">
            <v>563.62</v>
          </cell>
          <cell r="D1302" t="str">
            <v>220 Yellow blister BL RP</v>
          </cell>
        </row>
        <row r="1303">
          <cell r="B1303" t="str">
            <v>14L0177A</v>
          </cell>
          <cell r="C1303">
            <v>881.9</v>
          </cell>
          <cell r="D1303" t="str">
            <v xml:space="preserve">220XL Yellow </v>
          </cell>
        </row>
        <row r="1304">
          <cell r="B1304" t="str">
            <v>14L0177AB</v>
          </cell>
          <cell r="C1304">
            <v>881.9</v>
          </cell>
          <cell r="D1304" t="str">
            <v>220XL Yellow blister B RP</v>
          </cell>
        </row>
        <row r="1305">
          <cell r="B1305" t="str">
            <v>14L0177AL</v>
          </cell>
          <cell r="C1305">
            <v>881.9</v>
          </cell>
          <cell r="D1305" t="str">
            <v>220XL Yellow blister BL RP</v>
          </cell>
        </row>
        <row r="1306">
          <cell r="B1306" t="str">
            <v>14L0268A</v>
          </cell>
          <cell r="C1306">
            <v>1595.07</v>
          </cell>
          <cell r="D1306" t="str">
            <v>220 CMY Tripack RP</v>
          </cell>
        </row>
        <row r="1307">
          <cell r="B1307" t="str">
            <v>14L0268AB</v>
          </cell>
          <cell r="C1307">
            <v>1595.07</v>
          </cell>
          <cell r="D1307" t="str">
            <v>220 CMY Tripack blister B RP</v>
          </cell>
        </row>
        <row r="1308">
          <cell r="B1308" t="str">
            <v>14L0268AL</v>
          </cell>
          <cell r="C1308">
            <v>1595.07</v>
          </cell>
          <cell r="D1308" t="str">
            <v>220 CMY Tripack blister BL RP</v>
          </cell>
        </row>
        <row r="1309">
          <cell r="B1309" t="str">
            <v>14L0269A</v>
          </cell>
          <cell r="C1309">
            <v>2452.54</v>
          </cell>
          <cell r="D1309" t="str">
            <v>220XL CMY Tripack RP</v>
          </cell>
        </row>
        <row r="1310">
          <cell r="B1310" t="str">
            <v>14L0269AB</v>
          </cell>
          <cell r="C1310">
            <v>2452.54</v>
          </cell>
          <cell r="D1310" t="str">
            <v>220XL CMY Tripack blister B RP</v>
          </cell>
        </row>
        <row r="1311">
          <cell r="B1311" t="str">
            <v>14L0269AL</v>
          </cell>
          <cell r="C1311">
            <v>2452.54</v>
          </cell>
          <cell r="D1311" t="str">
            <v>220XL CMY Tripack blister BL RP</v>
          </cell>
        </row>
        <row r="1312">
          <cell r="B1312" t="str">
            <v>14L0197</v>
          </cell>
          <cell r="C1312">
            <v>1146.3800000000001</v>
          </cell>
          <cell r="D1312" t="str">
            <v>200XLA Black</v>
          </cell>
        </row>
        <row r="1313">
          <cell r="B1313" t="str">
            <v>14L0198</v>
          </cell>
          <cell r="C1313">
            <v>1059.79</v>
          </cell>
          <cell r="D1313" t="str">
            <v>200XLA Cyan</v>
          </cell>
        </row>
        <row r="1314">
          <cell r="B1314" t="str">
            <v>14L0199</v>
          </cell>
          <cell r="C1314">
            <v>1059.79</v>
          </cell>
          <cell r="D1314" t="str">
            <v>200XLA Magenta</v>
          </cell>
        </row>
        <row r="1315">
          <cell r="B1315" t="str">
            <v>14L0200</v>
          </cell>
          <cell r="C1315">
            <v>1059.79</v>
          </cell>
          <cell r="D1315" t="str">
            <v>200XLA Yellow</v>
          </cell>
        </row>
        <row r="1316">
          <cell r="B1316" t="str">
            <v>C746H1KG</v>
          </cell>
          <cell r="C1316">
            <v>4902.1000000000004</v>
          </cell>
          <cell r="D1316" t="str">
            <v>Black Extra High Yield Return Program toner Cartridge 12k</v>
          </cell>
        </row>
        <row r="1317">
          <cell r="B1317" t="str">
            <v>C746A1CG</v>
          </cell>
          <cell r="C1317">
            <v>6221.6031156869849</v>
          </cell>
          <cell r="D1317" t="str">
            <v>Cyan Return Program toner  cartridge 7k</v>
          </cell>
        </row>
        <row r="1318">
          <cell r="B1318" t="str">
            <v>C746A1MG</v>
          </cell>
          <cell r="C1318">
            <v>6221.6031156869849</v>
          </cell>
          <cell r="D1318" t="str">
            <v>Magenta  Return Program toner  cartridge  7k</v>
          </cell>
        </row>
        <row r="1319">
          <cell r="B1319" t="str">
            <v>C746A1YG</v>
          </cell>
          <cell r="C1319">
            <v>6221.6031156869849</v>
          </cell>
          <cell r="D1319" t="str">
            <v>Yellow  Return Program toner  cartridge  7k</v>
          </cell>
        </row>
        <row r="1320">
          <cell r="B1320" t="str">
            <v>C748H1MG</v>
          </cell>
          <cell r="C1320">
            <v>5871.8226692506487</v>
          </cell>
          <cell r="D1320" t="str">
            <v>Cyan High Yield Return Program toner cartridge 10k</v>
          </cell>
        </row>
        <row r="1321">
          <cell r="B1321" t="str">
            <v>C748H1YG</v>
          </cell>
          <cell r="C1321">
            <v>5871.8226692506487</v>
          </cell>
          <cell r="D1321" t="str">
            <v>Yellow  High Yield Return Program toner cartridge 10k</v>
          </cell>
        </row>
        <row r="1322">
          <cell r="B1322" t="str">
            <v>C748H1CG</v>
          </cell>
          <cell r="C1322">
            <v>5871.8226692506487</v>
          </cell>
          <cell r="D1322" t="str">
            <v>Magenta  High Yield Return Program toner cartridge 10k</v>
          </cell>
        </row>
        <row r="1323">
          <cell r="B1323" t="str">
            <v>C748H1CG</v>
          </cell>
          <cell r="C1323">
            <v>5871.8226692506487</v>
          </cell>
          <cell r="D1323" t="str">
            <v>Yellow  High Yield Return Program toner cartridge 10k</v>
          </cell>
        </row>
        <row r="1324">
          <cell r="B1324" t="str">
            <v>C746H2KG</v>
          </cell>
          <cell r="C1324">
            <v>6127.6222749376502</v>
          </cell>
          <cell r="D1324" t="str">
            <v>Black Extra High Yield toner Cartridge 12k</v>
          </cell>
        </row>
        <row r="1325">
          <cell r="B1325" t="str">
            <v>C746A2CG</v>
          </cell>
          <cell r="C1325">
            <v>7777.0038946087307</v>
          </cell>
          <cell r="D1325" t="str">
            <v>Cyan  toner  cartridge 7k</v>
          </cell>
        </row>
        <row r="1326">
          <cell r="B1326" t="str">
            <v>C746A2MG</v>
          </cell>
          <cell r="C1326">
            <v>7777.0038946087307</v>
          </cell>
          <cell r="D1326" t="str">
            <v>Magenta  toner  cartridge 7k</v>
          </cell>
        </row>
        <row r="1327">
          <cell r="B1327" t="str">
            <v>C746A2YG</v>
          </cell>
          <cell r="C1327">
            <v>7777.0038946087307</v>
          </cell>
          <cell r="D1327" t="str">
            <v>Magenta  toner  cartridge 7k</v>
          </cell>
        </row>
        <row r="1328">
          <cell r="B1328" t="str">
            <v>C748H2CG</v>
          </cell>
          <cell r="C1328">
            <v>7339.7783365633104</v>
          </cell>
          <cell r="D1328" t="str">
            <v>Cyan High Yield  toner cartridge  10k</v>
          </cell>
        </row>
        <row r="1329">
          <cell r="B1329" t="str">
            <v>C748H2MG</v>
          </cell>
          <cell r="C1329">
            <v>7339.7783365633104</v>
          </cell>
          <cell r="D1329" t="str">
            <v>Magenta High Yield  toner cartridge 10k</v>
          </cell>
        </row>
        <row r="1330">
          <cell r="B1330" t="str">
            <v>C748H2YG</v>
          </cell>
          <cell r="C1330">
            <v>7339.7783365633104</v>
          </cell>
          <cell r="D1330" t="str">
            <v>Yellow High Yield  toner cartridge 10k</v>
          </cell>
        </row>
        <row r="1331">
          <cell r="B1331" t="str">
            <v>X746H1KG</v>
          </cell>
          <cell r="C1331">
            <v>4902.1000000000004</v>
          </cell>
          <cell r="D1331" t="str">
            <v>Black Extra High Yield Return Program toner Cartridge 12k</v>
          </cell>
        </row>
        <row r="1332">
          <cell r="B1332" t="str">
            <v>X746A1CG</v>
          </cell>
          <cell r="C1332">
            <v>6221.6031156869849</v>
          </cell>
          <cell r="D1332" t="str">
            <v>Cyan Return Program toner  cartridge 7k</v>
          </cell>
        </row>
        <row r="1333">
          <cell r="B1333" t="str">
            <v>X746A1MG</v>
          </cell>
          <cell r="C1333">
            <v>6221.6031156869849</v>
          </cell>
          <cell r="D1333" t="str">
            <v>Magenta  Return Program toner  cartridge  7k</v>
          </cell>
        </row>
        <row r="1334">
          <cell r="B1334" t="str">
            <v>X746A1YG</v>
          </cell>
          <cell r="C1334">
            <v>6221.6031156869849</v>
          </cell>
          <cell r="D1334" t="str">
            <v>Yellow  Return Program toner  cartridge  7k</v>
          </cell>
        </row>
        <row r="1335">
          <cell r="B1335" t="str">
            <v>X748H1CG</v>
          </cell>
          <cell r="C1335">
            <v>5871.8226692506487</v>
          </cell>
          <cell r="D1335" t="str">
            <v>Cyan High Yield Return Program toner cartridge 10k</v>
          </cell>
        </row>
        <row r="1336">
          <cell r="B1336" t="str">
            <v>X748H1MG</v>
          </cell>
          <cell r="C1336">
            <v>5871.8226692506487</v>
          </cell>
          <cell r="D1336" t="str">
            <v>Magenta  High Yield Return Program toner cartridge 10k</v>
          </cell>
        </row>
        <row r="1337">
          <cell r="B1337" t="str">
            <v>X748H1YG</v>
          </cell>
          <cell r="C1337">
            <v>5871.8226692506487</v>
          </cell>
          <cell r="D1337" t="str">
            <v>Yellow  High Yield Return Program toner cartridge 10k</v>
          </cell>
        </row>
        <row r="1338">
          <cell r="B1338" t="str">
            <v>X746H2KG</v>
          </cell>
          <cell r="C1338">
            <v>6127.6222749376502</v>
          </cell>
          <cell r="D1338" t="str">
            <v>Black Extra High Yield toner Cartridge 12k</v>
          </cell>
        </row>
        <row r="1339">
          <cell r="B1339" t="str">
            <v>X746A2CG</v>
          </cell>
          <cell r="C1339">
            <v>7777.0038946087307</v>
          </cell>
          <cell r="D1339" t="str">
            <v>Cyan  toner  cartridge 7k</v>
          </cell>
        </row>
        <row r="1340">
          <cell r="B1340" t="str">
            <v>X746A2MG</v>
          </cell>
          <cell r="C1340">
            <v>7777.0038946087307</v>
          </cell>
          <cell r="D1340" t="str">
            <v>Magenta  toner  cartridge  7k</v>
          </cell>
        </row>
        <row r="1341">
          <cell r="B1341" t="str">
            <v>X746A2YG</v>
          </cell>
          <cell r="C1341">
            <v>7777.0038946087307</v>
          </cell>
          <cell r="D1341" t="str">
            <v>Yellow  toner  cartridge  7k</v>
          </cell>
        </row>
        <row r="1342">
          <cell r="B1342" t="str">
            <v>X748H2CG</v>
          </cell>
          <cell r="C1342">
            <v>7339.7783365633104</v>
          </cell>
          <cell r="D1342" t="str">
            <v>Cyan High Yield  toner cartridge  10k</v>
          </cell>
        </row>
        <row r="1343">
          <cell r="B1343" t="str">
            <v>X748H2MG</v>
          </cell>
          <cell r="C1343">
            <v>7339.7783365633104</v>
          </cell>
          <cell r="D1343" t="str">
            <v>Magenta High Yield  toner cartridge 10k</v>
          </cell>
        </row>
        <row r="1344">
          <cell r="B1344" t="str">
            <v>X748H2YG</v>
          </cell>
          <cell r="C1344">
            <v>7339.7783365633104</v>
          </cell>
          <cell r="D1344" t="str">
            <v>Yellow High Yield  toner cartridge 10k</v>
          </cell>
        </row>
        <row r="1345">
          <cell r="B1345">
            <v>1382825</v>
          </cell>
          <cell r="C1345">
            <v>6623.03</v>
          </cell>
          <cell r="D1345" t="str">
            <v>Optra S 17.6K Print Cartridge</v>
          </cell>
        </row>
        <row r="1346">
          <cell r="B1346">
            <v>1382920</v>
          </cell>
          <cell r="C1346">
            <v>5030.66</v>
          </cell>
          <cell r="D1346" t="str">
            <v>Optra S 7.5K RP Print Cart</v>
          </cell>
        </row>
        <row r="1347">
          <cell r="B1347">
            <v>1382925</v>
          </cell>
          <cell r="C1347">
            <v>5519.95</v>
          </cell>
          <cell r="D1347" t="str">
            <v>Optra S 17.6K RP Print Cart</v>
          </cell>
        </row>
        <row r="1348">
          <cell r="B1348">
            <v>1382929</v>
          </cell>
          <cell r="C1348">
            <v>5519.95</v>
          </cell>
          <cell r="D1348" t="str">
            <v>17.6k Optra S Return Program P</v>
          </cell>
        </row>
        <row r="1349">
          <cell r="B1349">
            <v>1040990</v>
          </cell>
          <cell r="C1349">
            <v>322.77</v>
          </cell>
          <cell r="D1349" t="str">
            <v>IBM 6400/6408 General Purpose Ribbon</v>
          </cell>
        </row>
        <row r="1350">
          <cell r="B1350" t="str">
            <v>50F5000</v>
          </cell>
          <cell r="C1350">
            <v>1652.89</v>
          </cell>
          <cell r="D1350" t="str">
            <v>Black Standard Yield Return Program 1.5k</v>
          </cell>
        </row>
        <row r="1351">
          <cell r="B1351" t="str">
            <v>50F5H00</v>
          </cell>
          <cell r="C1351">
            <v>3799.42</v>
          </cell>
          <cell r="D1351" t="str">
            <v>Black High Yield Return Program 5k</v>
          </cell>
        </row>
        <row r="1352">
          <cell r="B1352" t="str">
            <v>50F5X00</v>
          </cell>
          <cell r="C1352">
            <v>5726.85</v>
          </cell>
          <cell r="D1352" t="str">
            <v>Black Extra High Yield Return Program 10k</v>
          </cell>
        </row>
        <row r="1353">
          <cell r="B1353" t="str">
            <v>50F5U00</v>
          </cell>
          <cell r="C1353">
            <v>8625.5400000000009</v>
          </cell>
          <cell r="D1353" t="str">
            <v>Black Ultra High Yield Return Program 20k</v>
          </cell>
        </row>
        <row r="1354">
          <cell r="B1354" t="str">
            <v>60F5000</v>
          </cell>
          <cell r="C1354">
            <v>2286.6</v>
          </cell>
          <cell r="D1354" t="str">
            <v>Black Standard Yield Return Program 2.5k</v>
          </cell>
        </row>
        <row r="1355">
          <cell r="B1355" t="str">
            <v>60F5H00</v>
          </cell>
          <cell r="C1355">
            <v>5726.85</v>
          </cell>
          <cell r="D1355" t="str">
            <v>Black High Yield Return Program 10k</v>
          </cell>
        </row>
        <row r="1356">
          <cell r="B1356" t="str">
            <v>60F5X00</v>
          </cell>
          <cell r="C1356">
            <v>8625.5400000000009</v>
          </cell>
          <cell r="D1356" t="str">
            <v>Black Extra High Yield Return Program 20k</v>
          </cell>
        </row>
        <row r="1357">
          <cell r="B1357" t="str">
            <v>50F0Z00</v>
          </cell>
          <cell r="C1357">
            <v>1080.21</v>
          </cell>
          <cell r="D1357" t="str">
            <v>Imaging Unit Return Program 60k</v>
          </cell>
        </row>
        <row r="1358">
          <cell r="B1358" t="str">
            <v>50F5H0E</v>
          </cell>
          <cell r="C1358">
            <v>3799.42</v>
          </cell>
          <cell r="D1358" t="str">
            <v>Black High Yield Corporate 5k</v>
          </cell>
        </row>
        <row r="1359">
          <cell r="B1359" t="str">
            <v>50F5X0E</v>
          </cell>
          <cell r="C1359">
            <v>5726.85</v>
          </cell>
          <cell r="D1359" t="str">
            <v>Black Extra High Yield Corporate 10k</v>
          </cell>
        </row>
        <row r="1360">
          <cell r="B1360" t="str">
            <v>50F5U0E</v>
          </cell>
          <cell r="C1360">
            <v>8625.5400000000009</v>
          </cell>
          <cell r="D1360" t="str">
            <v>Black Ultra High Yield Corporate 20k</v>
          </cell>
        </row>
        <row r="1361">
          <cell r="B1361" t="str">
            <v>60F5H0E</v>
          </cell>
          <cell r="C1361">
            <v>5726.85</v>
          </cell>
          <cell r="D1361" t="str">
            <v>Black High Yield Corporate 10k</v>
          </cell>
        </row>
        <row r="1362">
          <cell r="B1362" t="str">
            <v>60F5X0E</v>
          </cell>
          <cell r="C1362">
            <v>8625.5400000000009</v>
          </cell>
          <cell r="D1362" t="str">
            <v>Black Extra High Yield Corporate 20k</v>
          </cell>
        </row>
        <row r="1363">
          <cell r="B1363" t="str">
            <v>50F0HA0</v>
          </cell>
          <cell r="C1363">
            <v>4747.51</v>
          </cell>
          <cell r="D1363" t="str">
            <v>Black High Yield Regular 5k</v>
          </cell>
        </row>
        <row r="1364">
          <cell r="B1364" t="str">
            <v>50F0XA0</v>
          </cell>
          <cell r="C1364">
            <v>7085.05</v>
          </cell>
          <cell r="D1364" t="str">
            <v>Black Extra High Yield Regular 10k</v>
          </cell>
        </row>
        <row r="1365">
          <cell r="B1365" t="str">
            <v>50F0UA0</v>
          </cell>
          <cell r="C1365">
            <v>10674.07</v>
          </cell>
          <cell r="D1365" t="str">
            <v>Black Ultra High Yield Regular 20k</v>
          </cell>
        </row>
        <row r="1366">
          <cell r="B1366" t="str">
            <v>50F0ZA0</v>
          </cell>
          <cell r="C1366">
            <v>1893</v>
          </cell>
          <cell r="D1366" t="str">
            <v>Imaging Unit Regular 60k</v>
          </cell>
        </row>
        <row r="1367">
          <cell r="B1367" t="str">
            <v>60F0HA0</v>
          </cell>
          <cell r="C1367">
            <v>7085.05</v>
          </cell>
          <cell r="D1367" t="str">
            <v>Black High Yield Regular 10k</v>
          </cell>
        </row>
        <row r="1368">
          <cell r="B1368" t="str">
            <v>60F0XA0</v>
          </cell>
          <cell r="C1368">
            <v>10674.07</v>
          </cell>
          <cell r="D1368" t="str">
            <v>Black Extra High Yield Regular 20k</v>
          </cell>
        </row>
        <row r="1369">
          <cell r="B1369" t="str">
            <v>35S8500</v>
          </cell>
          <cell r="C1369">
            <v>2148.6799999999998</v>
          </cell>
          <cell r="D1369" t="str">
            <v>Staples 1K 5 Pack</v>
          </cell>
        </row>
        <row r="1370">
          <cell r="B1370" t="str">
            <v>52D5000</v>
          </cell>
          <cell r="C1370">
            <v>3712.96</v>
          </cell>
          <cell r="D1370" t="str">
            <v>Black Standard Yield Return Program toner 6k</v>
          </cell>
        </row>
        <row r="1371">
          <cell r="B1371" t="str">
            <v>52D5H00</v>
          </cell>
          <cell r="C1371">
            <v>10936.84</v>
          </cell>
          <cell r="D1371" t="str">
            <v>Black High Yield Return Program toner 25k</v>
          </cell>
        </row>
        <row r="1372">
          <cell r="B1372" t="str">
            <v>52D5X00</v>
          </cell>
          <cell r="C1372">
            <v>13509.48</v>
          </cell>
          <cell r="D1372" t="str">
            <v>Black Extra High Yield Return Program toner 45k</v>
          </cell>
        </row>
        <row r="1373">
          <cell r="B1373" t="str">
            <v>62D5000</v>
          </cell>
          <cell r="C1373">
            <v>3698.94</v>
          </cell>
          <cell r="D1373" t="str">
            <v>Black Standard Yield Return Program toner 6k</v>
          </cell>
        </row>
        <row r="1374">
          <cell r="B1374" t="str">
            <v>62D5H00</v>
          </cell>
          <cell r="C1374">
            <v>8690.7199999999993</v>
          </cell>
          <cell r="D1374" t="str">
            <v>Black High Yield Return Program toner 25k</v>
          </cell>
        </row>
        <row r="1375">
          <cell r="B1375" t="str">
            <v>62D5X00</v>
          </cell>
          <cell r="C1375">
            <v>13509.48</v>
          </cell>
          <cell r="D1375" t="str">
            <v>Black Extra High Yield Return Program toner 45k</v>
          </cell>
        </row>
        <row r="1376">
          <cell r="B1376" t="str">
            <v>52D0Z00</v>
          </cell>
          <cell r="C1376">
            <v>1117.46</v>
          </cell>
          <cell r="D1376" t="str">
            <v>Imaging Kit Return Program 100k</v>
          </cell>
        </row>
        <row r="1377">
          <cell r="B1377" t="str">
            <v>52D0HA0</v>
          </cell>
          <cell r="C1377">
            <v>13547.46</v>
          </cell>
          <cell r="D1377" t="str">
            <v>Black High Yield toner 25k</v>
          </cell>
        </row>
        <row r="1378">
          <cell r="B1378" t="str">
            <v>52D0XA0</v>
          </cell>
          <cell r="C1378">
            <v>16767.38</v>
          </cell>
          <cell r="D1378" t="str">
            <v>Black Extra High Yield toner 45k</v>
          </cell>
        </row>
        <row r="1379">
          <cell r="B1379" t="str">
            <v>62D0HA0</v>
          </cell>
          <cell r="C1379">
            <v>10770.92</v>
          </cell>
          <cell r="D1379" t="str">
            <v>Black High Yield toner 25k</v>
          </cell>
        </row>
        <row r="1380">
          <cell r="B1380" t="str">
            <v>62D0XA0</v>
          </cell>
          <cell r="C1380">
            <v>16767.38</v>
          </cell>
          <cell r="D1380" t="str">
            <v>Black Extra High Yield toner 45k</v>
          </cell>
        </row>
        <row r="1381">
          <cell r="B1381" t="str">
            <v>52D0ZA0</v>
          </cell>
          <cell r="C1381">
            <v>1930.25</v>
          </cell>
          <cell r="D1381" t="str">
            <v>Imaging kit 100k</v>
          </cell>
        </row>
        <row r="1382">
          <cell r="B1382" t="str">
            <v>52D5H0E</v>
          </cell>
          <cell r="C1382">
            <v>10936.84</v>
          </cell>
          <cell r="D1382" t="str">
            <v>Black High Yield Coporate toner 25k</v>
          </cell>
        </row>
        <row r="1383">
          <cell r="B1383" t="str">
            <v>52D5H0L</v>
          </cell>
          <cell r="C1383">
            <v>10936.84</v>
          </cell>
          <cell r="D1383" t="str">
            <v>Black High Yield Return 25K Label Apps Cartridge MS710/MS711</v>
          </cell>
        </row>
        <row r="1384">
          <cell r="B1384" t="str">
            <v>52D5X0L</v>
          </cell>
          <cell r="C1384">
            <v>13509.48</v>
          </cell>
          <cell r="D1384" t="str">
            <v>Black Extra High Yield Return 45K Label Apps Cartridge MS710/MS711</v>
          </cell>
        </row>
        <row r="1385">
          <cell r="B1385" t="str">
            <v>62D5H0E</v>
          </cell>
          <cell r="C1385">
            <v>13509.48</v>
          </cell>
          <cell r="D1385" t="str">
            <v>Black Extra High Yield Coporate toner 45k</v>
          </cell>
        </row>
        <row r="1386">
          <cell r="B1386" t="str">
            <v>62D5H0E</v>
          </cell>
          <cell r="C1386">
            <v>8690.7199999999993</v>
          </cell>
          <cell r="D1386" t="str">
            <v>Black High Yield Coporate toner 25k</v>
          </cell>
        </row>
        <row r="1387">
          <cell r="B1387" t="str">
            <v>62D5X0E</v>
          </cell>
          <cell r="C1387">
            <v>13509.48</v>
          </cell>
          <cell r="D1387" t="str">
            <v>Black Extra High Yield Coporate toner 45k</v>
          </cell>
        </row>
        <row r="1388">
          <cell r="B1388" t="str">
            <v>70C80K0</v>
          </cell>
          <cell r="C1388">
            <v>1176.01</v>
          </cell>
          <cell r="D1388" t="str">
            <v>Black Standard Yield Return Program 1k</v>
          </cell>
        </row>
        <row r="1389">
          <cell r="B1389" t="str">
            <v>70C80C0</v>
          </cell>
          <cell r="C1389">
            <v>1545.61</v>
          </cell>
          <cell r="D1389" t="str">
            <v>Cyan Standard Yield Return Program 1k</v>
          </cell>
        </row>
        <row r="1390">
          <cell r="B1390" t="str">
            <v>70C80M0</v>
          </cell>
          <cell r="C1390">
            <v>1545.61</v>
          </cell>
          <cell r="D1390" t="str">
            <v>Magenta Standard Yield Return Program 1k</v>
          </cell>
        </row>
        <row r="1391">
          <cell r="B1391" t="str">
            <v>70C80Y0</v>
          </cell>
          <cell r="C1391">
            <v>1545.61</v>
          </cell>
          <cell r="D1391" t="str">
            <v>Yellow Standard Yield Return Program 1k</v>
          </cell>
        </row>
        <row r="1392">
          <cell r="B1392" t="str">
            <v>70C8HK0</v>
          </cell>
          <cell r="C1392">
            <v>2637.62</v>
          </cell>
          <cell r="D1392" t="str">
            <v>Black High Yield Return Program 4k</v>
          </cell>
        </row>
        <row r="1393">
          <cell r="B1393" t="str">
            <v>70C8HC0</v>
          </cell>
          <cell r="C1393">
            <v>3559.94</v>
          </cell>
          <cell r="D1393" t="str">
            <v>Cyan High Yield Return Program 3k</v>
          </cell>
        </row>
        <row r="1394">
          <cell r="B1394" t="str">
            <v>70C8HM0</v>
          </cell>
          <cell r="C1394">
            <v>3559.94</v>
          </cell>
          <cell r="D1394" t="str">
            <v>Magenta High Yield Return Program 3k</v>
          </cell>
        </row>
        <row r="1395">
          <cell r="B1395" t="str">
            <v>70C8HY0</v>
          </cell>
          <cell r="C1395">
            <v>3559.94</v>
          </cell>
          <cell r="D1395" t="str">
            <v>Yellow High Yield Return Program 3k</v>
          </cell>
        </row>
        <row r="1396">
          <cell r="B1396" t="str">
            <v>70C8XK0</v>
          </cell>
          <cell r="C1396">
            <v>3763.23</v>
          </cell>
          <cell r="D1396" t="str">
            <v>Black Extra High Yield Return Program 8k</v>
          </cell>
        </row>
        <row r="1397">
          <cell r="B1397" t="str">
            <v>70C8XC0</v>
          </cell>
          <cell r="C1397">
            <v>3810.27</v>
          </cell>
          <cell r="D1397" t="str">
            <v>Cyan Extra High Yield Return Program 4k</v>
          </cell>
        </row>
        <row r="1398">
          <cell r="B1398" t="str">
            <v>70C8XM0</v>
          </cell>
          <cell r="C1398">
            <v>3810.27</v>
          </cell>
          <cell r="D1398" t="str">
            <v>Magenta Extra High Yield Return Program 4k</v>
          </cell>
        </row>
        <row r="1399">
          <cell r="B1399" t="str">
            <v>70C8XY0</v>
          </cell>
          <cell r="C1399">
            <v>3810.27</v>
          </cell>
          <cell r="D1399" t="str">
            <v>Yellow Extra High Yield Return Program 4k</v>
          </cell>
        </row>
        <row r="1400">
          <cell r="B1400" t="str">
            <v>80C80K0</v>
          </cell>
          <cell r="C1400">
            <v>1176.01</v>
          </cell>
          <cell r="D1400" t="str">
            <v>Black Lowest Yield Return Program 1k</v>
          </cell>
        </row>
        <row r="1401">
          <cell r="B1401" t="str">
            <v>80C80C0</v>
          </cell>
          <cell r="C1401">
            <v>1545.61</v>
          </cell>
          <cell r="D1401" t="str">
            <v>Cyan Lowest Yield Return Program 1k</v>
          </cell>
        </row>
        <row r="1402">
          <cell r="B1402" t="str">
            <v>80C80M0</v>
          </cell>
          <cell r="C1402">
            <v>1545.61</v>
          </cell>
          <cell r="D1402" t="str">
            <v>Magenta Lowest Yield Return Program 1k</v>
          </cell>
        </row>
        <row r="1403">
          <cell r="B1403" t="str">
            <v>80C80Y0</v>
          </cell>
          <cell r="C1403">
            <v>1545.61</v>
          </cell>
          <cell r="D1403" t="str">
            <v>Yellow Lowest Yield Return Program 1k</v>
          </cell>
        </row>
        <row r="1404">
          <cell r="B1404" t="str">
            <v>80C8SK0</v>
          </cell>
          <cell r="C1404">
            <v>1648.09</v>
          </cell>
          <cell r="D1404" t="str">
            <v>Black Standard Yield Return Program 2.5k</v>
          </cell>
        </row>
        <row r="1405">
          <cell r="B1405" t="str">
            <v>80C8SC0</v>
          </cell>
          <cell r="C1405">
            <v>2373.86</v>
          </cell>
          <cell r="D1405" t="str">
            <v>Cyan Standard Yield Return Program 2k</v>
          </cell>
        </row>
        <row r="1406">
          <cell r="B1406" t="str">
            <v>80C8SM0</v>
          </cell>
          <cell r="C1406">
            <v>2373.86</v>
          </cell>
          <cell r="D1406" t="str">
            <v>Magenta Standard Yield Return Program 2k</v>
          </cell>
        </row>
        <row r="1407">
          <cell r="B1407" t="str">
            <v>80C8SY0</v>
          </cell>
          <cell r="C1407">
            <v>2373.86</v>
          </cell>
          <cell r="D1407" t="str">
            <v>Yellow Standard Yield Return Program 2k</v>
          </cell>
        </row>
        <row r="1408">
          <cell r="B1408" t="str">
            <v>80C8HK0</v>
          </cell>
          <cell r="C1408">
            <v>2469.62</v>
          </cell>
          <cell r="D1408" t="str">
            <v>Black High Yield Return Program 4k</v>
          </cell>
        </row>
        <row r="1409">
          <cell r="B1409" t="str">
            <v>80C8HC0</v>
          </cell>
          <cell r="C1409">
            <v>2741.78</v>
          </cell>
          <cell r="D1409" t="str">
            <v>Cyan High Yield Return Program 3k</v>
          </cell>
        </row>
        <row r="1410">
          <cell r="B1410" t="str">
            <v>80C8HM0</v>
          </cell>
          <cell r="C1410">
            <v>2741.78</v>
          </cell>
          <cell r="D1410" t="str">
            <v>Magenta High Yield Return Program 3k</v>
          </cell>
        </row>
        <row r="1411">
          <cell r="B1411" t="str">
            <v>80C8HY0</v>
          </cell>
          <cell r="C1411">
            <v>2741.78</v>
          </cell>
          <cell r="D1411" t="str">
            <v>Yellow High Yield Return Program 3k</v>
          </cell>
        </row>
        <row r="1412">
          <cell r="B1412" t="str">
            <v>80C8XK0</v>
          </cell>
          <cell r="C1412">
            <v>3517.94</v>
          </cell>
          <cell r="D1412" t="str">
            <v>Black Extra High Yield Return Program 8k</v>
          </cell>
        </row>
        <row r="1413">
          <cell r="B1413" t="str">
            <v>80C8XC0</v>
          </cell>
          <cell r="C1413">
            <v>3202.1</v>
          </cell>
          <cell r="D1413" t="str">
            <v>Cyan Extra High Yield Return Program 4k</v>
          </cell>
        </row>
        <row r="1414">
          <cell r="B1414" t="str">
            <v>80C8XM0</v>
          </cell>
          <cell r="C1414">
            <v>3202.1</v>
          </cell>
          <cell r="D1414" t="str">
            <v>Magenta Extra High Yield Return Program 4k</v>
          </cell>
        </row>
        <row r="1415">
          <cell r="B1415" t="str">
            <v>80C8XY0</v>
          </cell>
          <cell r="C1415">
            <v>3202.1</v>
          </cell>
          <cell r="D1415" t="str">
            <v>Yellow Extra High Yield Return Program 4k</v>
          </cell>
        </row>
        <row r="1416">
          <cell r="B1416" t="str">
            <v>70C0Z10</v>
          </cell>
          <cell r="C1416">
            <v>5327.88</v>
          </cell>
          <cell r="D1416" t="str">
            <v>Black Imaging Unit Regular 40k</v>
          </cell>
        </row>
        <row r="1417">
          <cell r="B1417" t="str">
            <v>70C0Z50</v>
          </cell>
          <cell r="C1417">
            <v>7400.1</v>
          </cell>
          <cell r="D1417" t="str">
            <v>Black and Color Imaging Unit 40k</v>
          </cell>
        </row>
        <row r="1418">
          <cell r="B1418" t="str">
            <v>70C0H10</v>
          </cell>
          <cell r="C1418">
            <v>3687.23</v>
          </cell>
          <cell r="D1418" t="str">
            <v>Black High Yield Regular 4k</v>
          </cell>
        </row>
        <row r="1419">
          <cell r="B1419" t="str">
            <v>70C0H20</v>
          </cell>
          <cell r="C1419">
            <v>4556.78</v>
          </cell>
          <cell r="D1419" t="str">
            <v>Cyan High Yield Regular 3k</v>
          </cell>
        </row>
        <row r="1420">
          <cell r="B1420" t="str">
            <v>70C0H30</v>
          </cell>
          <cell r="C1420">
            <v>4556.78</v>
          </cell>
          <cell r="D1420" t="str">
            <v>Magenta High Yield Regular 3k</v>
          </cell>
        </row>
        <row r="1421">
          <cell r="B1421" t="str">
            <v>70C0H40</v>
          </cell>
          <cell r="C1421">
            <v>4556.78</v>
          </cell>
          <cell r="D1421" t="str">
            <v>Yellow High Yield Regular 3k</v>
          </cell>
        </row>
        <row r="1422">
          <cell r="B1422" t="str">
            <v>70C0X10</v>
          </cell>
          <cell r="C1422">
            <v>4755.82</v>
          </cell>
          <cell r="D1422" t="str">
            <v>Black Extra High Yield Regular 8k</v>
          </cell>
        </row>
        <row r="1423">
          <cell r="B1423" t="str">
            <v>70C0X20</v>
          </cell>
          <cell r="C1423">
            <v>4662.2</v>
          </cell>
          <cell r="D1423" t="str">
            <v>Cyan Extra High Yield Regular 4k</v>
          </cell>
        </row>
        <row r="1424">
          <cell r="B1424" t="str">
            <v>70C0X30</v>
          </cell>
          <cell r="C1424">
            <v>4662.2</v>
          </cell>
          <cell r="D1424" t="str">
            <v>Magenta Extra High Yield Regular 4k</v>
          </cell>
        </row>
        <row r="1425">
          <cell r="B1425" t="str">
            <v>70C0X40</v>
          </cell>
          <cell r="C1425">
            <v>4662.2</v>
          </cell>
          <cell r="D1425" t="str">
            <v>Yellow Extra High Yield Regular 4k</v>
          </cell>
        </row>
        <row r="1426">
          <cell r="B1426" t="str">
            <v>80C0S10</v>
          </cell>
          <cell r="C1426">
            <v>3401.13</v>
          </cell>
          <cell r="D1426" t="str">
            <v>Black Standard Yield Regular 2.5k</v>
          </cell>
        </row>
        <row r="1427">
          <cell r="B1427" t="str">
            <v>80C0S20</v>
          </cell>
          <cell r="C1427">
            <v>3401.13</v>
          </cell>
          <cell r="D1427" t="str">
            <v>Cyan Standard Yield Regular 2k</v>
          </cell>
        </row>
        <row r="1428">
          <cell r="B1428" t="str">
            <v>80C0S30</v>
          </cell>
          <cell r="C1428">
            <v>3401.13</v>
          </cell>
          <cell r="D1428" t="str">
            <v>Magenta Standard Yield Regular 2k</v>
          </cell>
        </row>
        <row r="1429">
          <cell r="B1429" t="str">
            <v>80C0S40</v>
          </cell>
          <cell r="C1429">
            <v>3401.13</v>
          </cell>
          <cell r="D1429" t="str">
            <v>Yellow Standard Yield Regular 2k</v>
          </cell>
        </row>
        <row r="1430">
          <cell r="B1430" t="str">
            <v>80C0H10</v>
          </cell>
          <cell r="C1430">
            <v>3512.82</v>
          </cell>
          <cell r="D1430" t="str">
            <v>Black High Yield Regular 4k</v>
          </cell>
        </row>
        <row r="1431">
          <cell r="B1431" t="str">
            <v>80C0H20</v>
          </cell>
          <cell r="C1431">
            <v>3815.45</v>
          </cell>
          <cell r="D1431" t="str">
            <v>Cyan High Yield Regular 3k</v>
          </cell>
        </row>
        <row r="1432">
          <cell r="B1432" t="str">
            <v>80C0H30</v>
          </cell>
          <cell r="C1432">
            <v>3815.45</v>
          </cell>
          <cell r="D1432" t="str">
            <v>Magenta High Yield Regular 3k</v>
          </cell>
        </row>
        <row r="1433">
          <cell r="B1433" t="str">
            <v>80C0H40</v>
          </cell>
          <cell r="C1433">
            <v>3815.45</v>
          </cell>
          <cell r="D1433" t="str">
            <v>Yellow High Yield Regular 3k</v>
          </cell>
        </row>
        <row r="1434">
          <cell r="B1434" t="str">
            <v>80C0X10</v>
          </cell>
          <cell r="C1434">
            <v>4555.4399999999996</v>
          </cell>
          <cell r="D1434" t="str">
            <v>Black Extra High Yield Regular 8k</v>
          </cell>
        </row>
        <row r="1435">
          <cell r="B1435" t="str">
            <v>80C0X20</v>
          </cell>
          <cell r="C1435">
            <v>4016.38</v>
          </cell>
          <cell r="D1435" t="str">
            <v>Cyan Extra High Yield Regular 4k</v>
          </cell>
        </row>
        <row r="1436">
          <cell r="B1436" t="str">
            <v>80C0X30</v>
          </cell>
          <cell r="C1436">
            <v>4016.38</v>
          </cell>
          <cell r="D1436" t="str">
            <v>Magenta Extra High Yield Regular 4k</v>
          </cell>
        </row>
        <row r="1437">
          <cell r="B1437" t="str">
            <v>80C0X40</v>
          </cell>
          <cell r="C1437">
            <v>4016.38</v>
          </cell>
          <cell r="D1437" t="str">
            <v>Yellow Extra High Yield Regular 4k</v>
          </cell>
        </row>
        <row r="1438">
          <cell r="B1438" t="str">
            <v>70C0P00</v>
          </cell>
          <cell r="C1438">
            <v>3996.11</v>
          </cell>
          <cell r="D1438" t="str">
            <v>Photoconductor Unit 4-Pack Regular 40k</v>
          </cell>
        </row>
        <row r="1439">
          <cell r="B1439" t="str">
            <v>70C0D10</v>
          </cell>
          <cell r="C1439">
            <v>1331.77</v>
          </cell>
          <cell r="D1439" t="str">
            <v>Black Developer Unit Regular 40k</v>
          </cell>
        </row>
        <row r="1440">
          <cell r="B1440" t="str">
            <v>70C0D20</v>
          </cell>
          <cell r="C1440">
            <v>1331.77</v>
          </cell>
          <cell r="D1440" t="str">
            <v>Cyan Developer Unit Regular 40k</v>
          </cell>
        </row>
        <row r="1441">
          <cell r="B1441" t="str">
            <v>70C0D30</v>
          </cell>
          <cell r="C1441">
            <v>1331.77</v>
          </cell>
          <cell r="D1441" t="str">
            <v>Magenta Developer Unit Regular 40k</v>
          </cell>
        </row>
        <row r="1442">
          <cell r="B1442" t="str">
            <v>70C0D40</v>
          </cell>
          <cell r="C1442">
            <v>1331.77</v>
          </cell>
          <cell r="D1442" t="str">
            <v>Yellow Developer Unit Regular 40k</v>
          </cell>
        </row>
        <row r="1443">
          <cell r="B1443" t="str">
            <v>70C8HKE</v>
          </cell>
          <cell r="C1443">
            <v>2637.62</v>
          </cell>
          <cell r="D1443" t="str">
            <v>Cyan High Yield Corporate 4k</v>
          </cell>
        </row>
        <row r="1444">
          <cell r="B1444" t="str">
            <v>70C8HCE</v>
          </cell>
          <cell r="C1444">
            <v>3559.94</v>
          </cell>
          <cell r="D1444" t="str">
            <v>Black High Yield Corporate 3k</v>
          </cell>
        </row>
        <row r="1445">
          <cell r="B1445" t="str">
            <v>70C8HME</v>
          </cell>
          <cell r="C1445">
            <v>3559.94</v>
          </cell>
          <cell r="D1445" t="str">
            <v>Magenta High Yield Corporate 3k</v>
          </cell>
        </row>
        <row r="1446">
          <cell r="B1446" t="str">
            <v>70C8HYE</v>
          </cell>
          <cell r="C1446">
            <v>3559.94</v>
          </cell>
          <cell r="D1446" t="str">
            <v>Yellow High Yield Corporate 3k</v>
          </cell>
        </row>
        <row r="1447">
          <cell r="B1447" t="str">
            <v>70C8XKE</v>
          </cell>
          <cell r="C1447">
            <v>3763.23</v>
          </cell>
          <cell r="D1447" t="str">
            <v>Black Extra High Yield Corporate 8k</v>
          </cell>
        </row>
        <row r="1448">
          <cell r="B1448" t="str">
            <v>70C8XCE</v>
          </cell>
          <cell r="C1448">
            <v>3810.27</v>
          </cell>
          <cell r="D1448" t="str">
            <v>Cyan Extra High Yield Corporate 4k</v>
          </cell>
        </row>
        <row r="1449">
          <cell r="B1449" t="str">
            <v>70C8XME</v>
          </cell>
          <cell r="C1449">
            <v>3810.27</v>
          </cell>
          <cell r="D1449" t="str">
            <v>Magenta Extra High Yield Corporate 4k</v>
          </cell>
        </row>
        <row r="1450">
          <cell r="B1450" t="str">
            <v>70C8XYE</v>
          </cell>
          <cell r="C1450">
            <v>3810.27</v>
          </cell>
          <cell r="D1450" t="str">
            <v>Yellow Extra High Yield Corporate 4k</v>
          </cell>
        </row>
        <row r="1451">
          <cell r="B1451" t="str">
            <v>80C8SKE</v>
          </cell>
          <cell r="C1451">
            <v>1648.09</v>
          </cell>
          <cell r="D1451" t="str">
            <v>Black Standard Yield Corporate 2.5k</v>
          </cell>
        </row>
        <row r="1452">
          <cell r="B1452" t="str">
            <v>80C8SCE</v>
          </cell>
          <cell r="C1452">
            <v>2373.86</v>
          </cell>
          <cell r="D1452" t="str">
            <v>Cyan Standard Yield Corporate 2k</v>
          </cell>
        </row>
        <row r="1453">
          <cell r="B1453" t="str">
            <v>80C8SME</v>
          </cell>
          <cell r="C1453">
            <v>2373.86</v>
          </cell>
          <cell r="D1453" t="str">
            <v>Magenta Standard Yield Corporate 2k</v>
          </cell>
        </row>
        <row r="1454">
          <cell r="B1454" t="str">
            <v>80C8SYE</v>
          </cell>
          <cell r="C1454">
            <v>2373.86</v>
          </cell>
          <cell r="D1454" t="str">
            <v>Yellow Standard Yield Corporate 2k</v>
          </cell>
        </row>
        <row r="1455">
          <cell r="B1455" t="str">
            <v>80C8HKE</v>
          </cell>
          <cell r="C1455">
            <v>2469.62</v>
          </cell>
          <cell r="D1455" t="str">
            <v>Black High Yield Corporate 4k</v>
          </cell>
        </row>
        <row r="1456">
          <cell r="B1456" t="str">
            <v>80C8HCE</v>
          </cell>
          <cell r="C1456">
            <v>2741.78</v>
          </cell>
          <cell r="D1456" t="str">
            <v>Cyan High Yield Corporate 3k</v>
          </cell>
        </row>
        <row r="1457">
          <cell r="B1457" t="str">
            <v>80C8HME</v>
          </cell>
          <cell r="C1457">
            <v>2741.78</v>
          </cell>
          <cell r="D1457" t="str">
            <v>Magenta High Yield Corporate 3k</v>
          </cell>
        </row>
        <row r="1458">
          <cell r="B1458" t="str">
            <v>80C8HYE</v>
          </cell>
          <cell r="C1458">
            <v>2741.78</v>
          </cell>
          <cell r="D1458" t="str">
            <v>Yellow High Yield Corporate 3k</v>
          </cell>
        </row>
        <row r="1459">
          <cell r="B1459" t="str">
            <v>80C8XKE</v>
          </cell>
          <cell r="C1459">
            <v>3517.94</v>
          </cell>
          <cell r="D1459" t="str">
            <v>Black Extra High Yield Corporate 8k</v>
          </cell>
        </row>
        <row r="1460">
          <cell r="B1460" t="str">
            <v>80C8XCE</v>
          </cell>
          <cell r="C1460">
            <v>3202.1</v>
          </cell>
          <cell r="D1460" t="str">
            <v>Cyan Extra High Yield Corporate 4k</v>
          </cell>
        </row>
        <row r="1461">
          <cell r="B1461" t="str">
            <v>80C8XME</v>
          </cell>
          <cell r="C1461">
            <v>3202.1</v>
          </cell>
          <cell r="D1461" t="str">
            <v>Magenta Extra High Yield Corporate 4k</v>
          </cell>
        </row>
        <row r="1462">
          <cell r="B1462" t="str">
            <v>80C8XYE</v>
          </cell>
          <cell r="C1462">
            <v>3202.1</v>
          </cell>
          <cell r="D1462" t="str">
            <v>Yellow Extra High Yield Corporate 4k</v>
          </cell>
        </row>
        <row r="1463">
          <cell r="B1463">
            <v>2350173</v>
          </cell>
          <cell r="C1463">
            <v>807.8</v>
          </cell>
          <cell r="D1463" t="str">
            <v>E260d, dn Base Guarantee Upgrade, OnSite Service, (1st Year), Response Time Next Business day</v>
          </cell>
        </row>
        <row r="1464">
          <cell r="B1464">
            <v>2350174</v>
          </cell>
          <cell r="C1464">
            <v>1323.6999999999998</v>
          </cell>
          <cell r="D1464" t="str">
            <v>E260d, dn 2 Years Total (1+1), OnSite Service, Response Time Next Business day</v>
          </cell>
        </row>
        <row r="1465">
          <cell r="B1465">
            <v>2350175</v>
          </cell>
          <cell r="C1465">
            <v>2665.6</v>
          </cell>
          <cell r="D1465" t="str">
            <v>E260d, dn 3 Years Total (1+2), OnSite Service, Response Time Next Business day</v>
          </cell>
        </row>
        <row r="1466">
          <cell r="B1466">
            <v>2350176</v>
          </cell>
          <cell r="C1466">
            <v>4008.2</v>
          </cell>
          <cell r="D1466" t="str">
            <v>E260d, dn 4 Years Total (1+3), OnSite Service, Response Time Next Business day</v>
          </cell>
        </row>
        <row r="1467">
          <cell r="B1467">
            <v>2350177</v>
          </cell>
          <cell r="C1467">
            <v>5350.7999999999993</v>
          </cell>
          <cell r="D1467" t="str">
            <v>E260d, dn 5 Years Total (1+4), OnSite Service, Response Time Next Business day</v>
          </cell>
        </row>
        <row r="1468">
          <cell r="B1468">
            <v>2350178</v>
          </cell>
          <cell r="C1468">
            <v>1726.1999999999998</v>
          </cell>
          <cell r="D1468" t="str">
            <v>E260d, dn 1 Year Renewal OnSite Service, Response Time Next Business day</v>
          </cell>
        </row>
        <row r="1469">
          <cell r="B1469">
            <v>2350179</v>
          </cell>
          <cell r="C1469">
            <v>2157.3999999999996</v>
          </cell>
          <cell r="D1469" t="str">
            <v>E260d, dn 1 Year Post Guarantee OnSite Service, Response Time Next Business day</v>
          </cell>
        </row>
        <row r="1470">
          <cell r="B1470">
            <v>2350194</v>
          </cell>
          <cell r="C1470">
            <v>886.9</v>
          </cell>
          <cell r="D1470" t="str">
            <v>E260d, dn 2 Years Total (1+1) Return to Base, Response Time 5 to 7 Business Days</v>
          </cell>
        </row>
        <row r="1471">
          <cell r="B1471">
            <v>2350195</v>
          </cell>
          <cell r="C1471">
            <v>1786.3999999999999</v>
          </cell>
          <cell r="D1471" t="str">
            <v>E260d, dn 3 Years Total (1+2) Return to Base, Response Time 5 to 7 Business Days</v>
          </cell>
        </row>
        <row r="1472">
          <cell r="B1472">
            <v>2350196</v>
          </cell>
          <cell r="C1472">
            <v>2685.8999999999996</v>
          </cell>
          <cell r="D1472" t="str">
            <v>E260d, dn 4 Years Total (1+3) Return to Base,Response Time 5 to 7 Business Days</v>
          </cell>
        </row>
        <row r="1473">
          <cell r="B1473">
            <v>2350197</v>
          </cell>
          <cell r="C1473">
            <v>3585.3999999999996</v>
          </cell>
          <cell r="D1473" t="str">
            <v>E260d, dn 5 Years Total (1+4) Return to Base, Response Time 5 to 7 Business Days</v>
          </cell>
        </row>
        <row r="1474">
          <cell r="B1474">
            <v>2350198</v>
          </cell>
          <cell r="C1474">
            <v>1156.3999999999999</v>
          </cell>
          <cell r="D1474" t="str">
            <v>E260d, dn 1 Year Renewal Return to Base, Response Time 5 to 7 Business Days</v>
          </cell>
        </row>
        <row r="1475">
          <cell r="B1475">
            <v>2350199</v>
          </cell>
          <cell r="C1475">
            <v>1445.5</v>
          </cell>
          <cell r="D1475" t="str">
            <v>E260d, dn 1 Year Post Guarantee Return to Base, Response Time 5 to 7 Business Days</v>
          </cell>
        </row>
        <row r="1476">
          <cell r="B1476">
            <v>2350215</v>
          </cell>
          <cell r="C1476">
            <v>877.09999999999991</v>
          </cell>
          <cell r="D1476" t="str">
            <v>E360d,dn,ES360dn,ES360dn Base Guarantee Upgrade, OnSite Service, (1st Year), Response Time Next Business day</v>
          </cell>
        </row>
        <row r="1477">
          <cell r="B1477">
            <v>2350216</v>
          </cell>
          <cell r="C1477">
            <v>1515.5</v>
          </cell>
          <cell r="D1477" t="str">
            <v>E360d,dn,ES360dn 2 Years Total (1+1), OnSite Service, Response Time Next Business day</v>
          </cell>
        </row>
        <row r="1478">
          <cell r="B1478">
            <v>2350217</v>
          </cell>
          <cell r="C1478">
            <v>3049.2</v>
          </cell>
          <cell r="D1478" t="str">
            <v>E360d,dn,ES360dn 3 Years Total (1+2), OnSite Service, Response Time Next Business day</v>
          </cell>
        </row>
        <row r="1479">
          <cell r="B1479">
            <v>2350218</v>
          </cell>
          <cell r="C1479">
            <v>4583.5999999999995</v>
          </cell>
          <cell r="D1479" t="str">
            <v>E360d,dn,ES360dn 4 Years Total (1+3), OnSite Service, Response Time Next Business day</v>
          </cell>
        </row>
        <row r="1480">
          <cell r="B1480">
            <v>2350219</v>
          </cell>
          <cell r="C1480">
            <v>6118</v>
          </cell>
          <cell r="D1480" t="str">
            <v>E360d,dn,ES360dn 5 Years Total (1+4), OnSite Service, Response Time Next Business day</v>
          </cell>
        </row>
        <row r="1481">
          <cell r="B1481">
            <v>2350220</v>
          </cell>
          <cell r="C1481">
            <v>1975.3999999999999</v>
          </cell>
          <cell r="D1481" t="str">
            <v>E360d,dn,ES360dn 1 Year Renewal OnSite Service, Response Time Next Business day</v>
          </cell>
        </row>
        <row r="1482">
          <cell r="B1482">
            <v>2350221</v>
          </cell>
          <cell r="C1482">
            <v>2469.6</v>
          </cell>
          <cell r="D1482" t="str">
            <v>E360d,dn,ES360dn,ES360dn 1 Year Post Guarantee OnSite Service, Response Time Next Business day</v>
          </cell>
        </row>
        <row r="1483">
          <cell r="B1483">
            <v>2350236</v>
          </cell>
          <cell r="C1483">
            <v>1212.3999999999999</v>
          </cell>
          <cell r="D1483" t="str">
            <v>E360d,dn,ES360dn 2 Years Total (1+1) Return to Base, Response Time 5 to 7 Business Days</v>
          </cell>
        </row>
        <row r="1484">
          <cell r="B1484">
            <v>2350237</v>
          </cell>
          <cell r="C1484">
            <v>2439.5</v>
          </cell>
          <cell r="D1484" t="str">
            <v>E360d,dn,ES360dn 3 Years Total (1+2) Return to Base, Response Time 5 to 7 Business Days</v>
          </cell>
        </row>
        <row r="1485">
          <cell r="B1485">
            <v>2350238</v>
          </cell>
          <cell r="C1485">
            <v>3667.2999999999997</v>
          </cell>
          <cell r="D1485" t="str">
            <v>E360d,dn,ES360dn 4 Years Total (1+3) Return to Base, Response Time 5 to 7 Business Days</v>
          </cell>
        </row>
        <row r="1486">
          <cell r="B1486">
            <v>2350239</v>
          </cell>
          <cell r="C1486">
            <v>4894.3999999999996</v>
          </cell>
          <cell r="D1486" t="str">
            <v>E360d,dn,ES360dn 5 Years Total (1+4) Return to Base, Response Time 5 to 7 Business Days</v>
          </cell>
        </row>
        <row r="1487">
          <cell r="B1487">
            <v>2350240</v>
          </cell>
          <cell r="C1487">
            <v>1316</v>
          </cell>
          <cell r="D1487" t="str">
            <v>E360d,dn,ES360dn 1 Year Renewal Return to Base, Response Time 5 to 7 Business Days</v>
          </cell>
        </row>
        <row r="1488">
          <cell r="B1488">
            <v>2350241</v>
          </cell>
          <cell r="C1488">
            <v>1645</v>
          </cell>
          <cell r="D1488" t="str">
            <v>E360d,dn,ES360dn,ES360dn 1 Year Post Guarantee Return to Base, Response Time 5 to 7 Business Days</v>
          </cell>
        </row>
        <row r="1489">
          <cell r="B1489">
            <v>2350257</v>
          </cell>
          <cell r="C1489">
            <v>1926.3999999999999</v>
          </cell>
          <cell r="D1489" t="str">
            <v>E460,ES460, E462 Base Guarantee Upgrade OnSite Service (1st Year)</v>
          </cell>
        </row>
        <row r="1490">
          <cell r="B1490">
            <v>2350258</v>
          </cell>
          <cell r="C1490">
            <v>2373</v>
          </cell>
          <cell r="D1490" t="str">
            <v>E460,ES460, E462 2 Years Total (1+1) OnSite Service,Response Time Next Business day</v>
          </cell>
        </row>
        <row r="1491">
          <cell r="B1491">
            <v>2350259</v>
          </cell>
          <cell r="C1491">
            <v>4377.0999999999995</v>
          </cell>
          <cell r="D1491" t="str">
            <v>E460,ES460, E462 3 Years Total (1+2) OnSite Service,Response Time Next Business day</v>
          </cell>
        </row>
        <row r="1492">
          <cell r="B1492">
            <v>2350260</v>
          </cell>
          <cell r="C1492">
            <v>6799.0999999999995</v>
          </cell>
          <cell r="D1492" t="str">
            <v>E460,ES460, E462 4 Years Total (1+3) OnSite Service,Response Time Next Business day</v>
          </cell>
        </row>
        <row r="1493">
          <cell r="B1493">
            <v>2350261</v>
          </cell>
          <cell r="C1493">
            <v>9186.7999999999993</v>
          </cell>
          <cell r="D1493" t="str">
            <v>E460,ES460, E462 5 Years Total (1+4) OnSite Service,Response Time Next Business day</v>
          </cell>
        </row>
        <row r="1494">
          <cell r="B1494">
            <v>2350262</v>
          </cell>
          <cell r="C1494">
            <v>3094</v>
          </cell>
          <cell r="D1494" t="str">
            <v>E460,ES460, E462 1 Year Renewal OnSite Service,Response Time Next Business Day</v>
          </cell>
        </row>
        <row r="1495">
          <cell r="B1495">
            <v>2350263</v>
          </cell>
          <cell r="C1495">
            <v>3867.4999999999995</v>
          </cell>
          <cell r="D1495" t="str">
            <v>E460,ES460, E462 1 Year Post Guarantee OnSite Service,Response Time Next Business Day</v>
          </cell>
        </row>
        <row r="1496">
          <cell r="B1496">
            <v>2350279</v>
          </cell>
          <cell r="C1496">
            <v>1898.3999999999999</v>
          </cell>
          <cell r="D1496" t="str">
            <v>E460,ES460, E462 2 Years Total (1+1) Return to Base, Response Time 5 to 7 Business Days</v>
          </cell>
        </row>
        <row r="1497">
          <cell r="B1497">
            <v>2350280</v>
          </cell>
          <cell r="C1497">
            <v>3502.1</v>
          </cell>
          <cell r="D1497" t="str">
            <v>E460,ES460, E462 3 Years Total (1+2) Return to Base, Response Time 5 to 7 Business Days</v>
          </cell>
        </row>
        <row r="1498">
          <cell r="B1498">
            <v>2350281</v>
          </cell>
          <cell r="C1498">
            <v>5439</v>
          </cell>
          <cell r="D1498" t="str">
            <v>E460,ES460, E462 4 Years Total (1+3) Return to Base, Response Time 5 to 7 Business Days</v>
          </cell>
        </row>
        <row r="1499">
          <cell r="B1499">
            <v>2350282</v>
          </cell>
          <cell r="C1499">
            <v>7349.2999999999993</v>
          </cell>
          <cell r="D1499" t="str">
            <v>E460,ES460, E462 5 Years Total (1+4) Return to Base, Response Time 5 to 7 Business Days</v>
          </cell>
        </row>
        <row r="1500">
          <cell r="B1500">
            <v>2350283</v>
          </cell>
          <cell r="C1500">
            <v>2475.1999999999998</v>
          </cell>
          <cell r="D1500" t="str">
            <v>E460,ES460, E462 1 Year Renewal Return to Base, Response Time 5 to 7 Business Days</v>
          </cell>
        </row>
        <row r="1501">
          <cell r="B1501">
            <v>2350284</v>
          </cell>
          <cell r="C1501">
            <v>3094</v>
          </cell>
          <cell r="D1501" t="str">
            <v>E460,ES460, E462 1 Year Post Guarantee Return to Base, Response Time 5 to 7 Business Days</v>
          </cell>
        </row>
        <row r="1502">
          <cell r="B1502">
            <v>2350302</v>
          </cell>
          <cell r="C1502">
            <v>2487.1</v>
          </cell>
          <cell r="D1502" t="str">
            <v>T650,TS650 2 Years Total (1+1) OnSite Service, Response Time NBD</v>
          </cell>
        </row>
        <row r="1503">
          <cell r="B1503">
            <v>2350303</v>
          </cell>
          <cell r="C1503">
            <v>4587.7999999999993</v>
          </cell>
          <cell r="D1503" t="str">
            <v>T650,TS650 3 Years Total (1+2) OnSite Service, Response Time NBD</v>
          </cell>
        </row>
        <row r="1504">
          <cell r="B1504">
            <v>2350304</v>
          </cell>
          <cell r="C1504">
            <v>6799.0999999999995</v>
          </cell>
          <cell r="D1504" t="str">
            <v>T650,TS650 4 Years Total (1+3) OnSite Service, Response Time NBD</v>
          </cell>
        </row>
        <row r="1505">
          <cell r="B1505">
            <v>2350305</v>
          </cell>
          <cell r="C1505">
            <v>9186.7999999999993</v>
          </cell>
          <cell r="D1505" t="str">
            <v>T650,TS650 5 Years Total (1+4) OnSite Service, Response Time NBD</v>
          </cell>
        </row>
        <row r="1506">
          <cell r="B1506">
            <v>2350306</v>
          </cell>
          <cell r="C1506">
            <v>3224.2</v>
          </cell>
          <cell r="D1506" t="str">
            <v>T650,TS650 1 Year Renewal OnSite Service, Response Time NBD</v>
          </cell>
        </row>
        <row r="1507">
          <cell r="B1507">
            <v>2350307</v>
          </cell>
          <cell r="C1507">
            <v>4030.6</v>
          </cell>
          <cell r="D1507" t="str">
            <v>T650,TS650 1 Year Post Guarantee OnSite Service, Response Time NBD</v>
          </cell>
        </row>
        <row r="1508">
          <cell r="B1508">
            <v>2350337</v>
          </cell>
          <cell r="C1508">
            <v>3323.6</v>
          </cell>
          <cell r="D1508" t="str">
            <v>T652 2 Years Total (1+1) OnSite Service, Response Time NBD</v>
          </cell>
        </row>
        <row r="1509">
          <cell r="B1509">
            <v>2350338</v>
          </cell>
          <cell r="C1509">
            <v>5954.2</v>
          </cell>
          <cell r="D1509" t="str">
            <v>T652 3 Years Total (1+2) OnSite Service, Response Time NBD</v>
          </cell>
        </row>
        <row r="1510">
          <cell r="B1510">
            <v>2350339</v>
          </cell>
          <cell r="C1510">
            <v>8823.5</v>
          </cell>
          <cell r="D1510" t="str">
            <v>T652 4 Years Total (1+3) OnSite Service, Response Time NBD</v>
          </cell>
        </row>
        <row r="1511">
          <cell r="B1511">
            <v>2350340</v>
          </cell>
          <cell r="C1511">
            <v>12176.5</v>
          </cell>
          <cell r="D1511" t="str">
            <v>T652 5 Years Total (1+4) OnSite Service, Response Time NBD</v>
          </cell>
        </row>
        <row r="1512">
          <cell r="B1512">
            <v>2350341</v>
          </cell>
          <cell r="C1512">
            <v>4280.5</v>
          </cell>
          <cell r="D1512" t="str">
            <v>T652 1 Year Renewal OnSite Service, Response Time NBD</v>
          </cell>
        </row>
        <row r="1513">
          <cell r="B1513">
            <v>2350342</v>
          </cell>
          <cell r="C1513">
            <v>5350.0999999999995</v>
          </cell>
          <cell r="D1513" t="str">
            <v>T652 1 Year Post Guarantee OnSite Service, Response Time NBD</v>
          </cell>
        </row>
        <row r="1514">
          <cell r="B1514">
            <v>2350372</v>
          </cell>
          <cell r="C1514">
            <v>3914.3999999999996</v>
          </cell>
          <cell r="D1514" t="str">
            <v>T654,TS654 2 Years Total (1+1) OnSite Service, Response Time NBD</v>
          </cell>
        </row>
        <row r="1515">
          <cell r="B1515">
            <v>2350373</v>
          </cell>
          <cell r="C1515">
            <v>7806.4</v>
          </cell>
          <cell r="D1515" t="str">
            <v>T654,TS654 3 Years Total (1+2) OnSite Service, Response Time NBD</v>
          </cell>
        </row>
        <row r="1516">
          <cell r="B1516">
            <v>2350374</v>
          </cell>
          <cell r="C1516">
            <v>11721.5</v>
          </cell>
          <cell r="D1516" t="str">
            <v>T654,TS654 4 Years Total (1+3) OnSite Service, Response Time NBD</v>
          </cell>
        </row>
        <row r="1517">
          <cell r="B1517">
            <v>2350375</v>
          </cell>
          <cell r="C1517">
            <v>16118.9</v>
          </cell>
          <cell r="D1517" t="str">
            <v>T654,TS654 5 Years Total (1+4) OnSite Service, Response Time NBD</v>
          </cell>
        </row>
        <row r="1518">
          <cell r="B1518">
            <v>2350376</v>
          </cell>
          <cell r="C1518">
            <v>5121.8999999999996</v>
          </cell>
          <cell r="D1518" t="str">
            <v>T654,TS654 1 Year Renewal OnSite Service, Response Time NBD</v>
          </cell>
        </row>
        <row r="1519">
          <cell r="B1519">
            <v>2350377</v>
          </cell>
          <cell r="C1519">
            <v>6402.9</v>
          </cell>
          <cell r="D1519" t="str">
            <v>T654,TS654 1 Year Post Guarantee OnSite Service, Response Time NBD</v>
          </cell>
        </row>
        <row r="1520">
          <cell r="B1520">
            <v>2350407</v>
          </cell>
          <cell r="C1520">
            <v>2278.5</v>
          </cell>
          <cell r="D1520" t="str">
            <v>C540n 2 Years Total (1+1) OnSite Service, Response Time NBD</v>
          </cell>
        </row>
        <row r="1521">
          <cell r="B1521">
            <v>2350408</v>
          </cell>
          <cell r="C1521">
            <v>3248</v>
          </cell>
          <cell r="D1521" t="str">
            <v>C540n 3 Years Total (1+2) OnSite Service, Response Time NBD</v>
          </cell>
        </row>
        <row r="1522">
          <cell r="B1522">
            <v>2350409</v>
          </cell>
          <cell r="C1522">
            <v>5607</v>
          </cell>
          <cell r="D1522" t="str">
            <v>C540n 4 Years Total (1+3) OnSite Service, Response Time NBD</v>
          </cell>
        </row>
        <row r="1523">
          <cell r="B1523">
            <v>2350410</v>
          </cell>
          <cell r="C1523">
            <v>7787.4999999999991</v>
          </cell>
          <cell r="D1523" t="str">
            <v>C540n 5 Years Total (1+4) OnSite Service, Response Time NBD</v>
          </cell>
        </row>
        <row r="1524">
          <cell r="B1524">
            <v>2350411</v>
          </cell>
          <cell r="C1524">
            <v>2970.7999999999997</v>
          </cell>
          <cell r="D1524" t="str">
            <v>C540n 1 Year Renewal OnSite Service, Response Time NBD</v>
          </cell>
        </row>
        <row r="1525">
          <cell r="B1525">
            <v>2350412</v>
          </cell>
          <cell r="C1525">
            <v>3713.4999999999995</v>
          </cell>
          <cell r="D1525" t="str">
            <v>C540n 1 Year Post Guarantee OnSite Service, Response Time NBD</v>
          </cell>
        </row>
        <row r="1526">
          <cell r="B1526">
            <v>2350442</v>
          </cell>
          <cell r="C1526">
            <v>2278.5</v>
          </cell>
          <cell r="D1526" t="str">
            <v>C543dn 2 Years Total (1+1) OnSite Service, Response Time NBD</v>
          </cell>
        </row>
        <row r="1527">
          <cell r="B1527">
            <v>2350443</v>
          </cell>
          <cell r="C1527">
            <v>4339.2999999999993</v>
          </cell>
          <cell r="D1527" t="str">
            <v>C543dn 3 Years Total (1+2) OnSite Service, Response Time NBD</v>
          </cell>
        </row>
        <row r="1528">
          <cell r="B1528">
            <v>2350444</v>
          </cell>
          <cell r="C1528">
            <v>6411.2999999999993</v>
          </cell>
          <cell r="D1528" t="str">
            <v>C543dn 4 Years Total (1+3) OnSite Service, Response Time NBD</v>
          </cell>
        </row>
        <row r="1529">
          <cell r="B1529">
            <v>2350445</v>
          </cell>
          <cell r="C1529">
            <v>8829.0999999999985</v>
          </cell>
          <cell r="D1529" t="str">
            <v>C543dn 5 Years Total (1+4) OnSite Service, Response Time NBD</v>
          </cell>
        </row>
        <row r="1530">
          <cell r="B1530">
            <v>2350446</v>
          </cell>
          <cell r="C1530">
            <v>2970.7999999999997</v>
          </cell>
          <cell r="D1530" t="str">
            <v>C543dn 1 Year Renewal OnSite Service, Response Time NBD</v>
          </cell>
        </row>
        <row r="1531">
          <cell r="B1531">
            <v>2350447</v>
          </cell>
          <cell r="C1531">
            <v>3713.4999999999995</v>
          </cell>
          <cell r="D1531" t="str">
            <v>C543dn 1 Year Post Guarantee OnSite Service, Response Time NBD</v>
          </cell>
        </row>
        <row r="1532">
          <cell r="B1532">
            <v>2350477</v>
          </cell>
          <cell r="C1532">
            <v>2566.8999999999996</v>
          </cell>
          <cell r="D1532" t="str">
            <v>C544n, dn, dw, dtn 2 Years Total (1+1) OnSite Service, Response Time NBD</v>
          </cell>
        </row>
        <row r="1533">
          <cell r="B1533">
            <v>2350478</v>
          </cell>
          <cell r="C1533">
            <v>4612.2999999999993</v>
          </cell>
          <cell r="D1533" t="str">
            <v>C544n, dn, dw, dtn 3 Years Total (1+2) OnSite Service, Response Time NBD</v>
          </cell>
        </row>
        <row r="1534">
          <cell r="B1534">
            <v>2350479</v>
          </cell>
          <cell r="C1534">
            <v>7216.2999999999993</v>
          </cell>
          <cell r="D1534" t="str">
            <v>C544n, dn, dw, dtn 4 Years Total (1+3) OnSite Service, Response Time NBD</v>
          </cell>
        </row>
        <row r="1535">
          <cell r="B1535">
            <v>2350480</v>
          </cell>
          <cell r="C1535">
            <v>11173.4</v>
          </cell>
          <cell r="D1535" t="str">
            <v>C544n, dn, dw, dtn 5 Years Total (1+4) OnSite Service, Response Time NBD</v>
          </cell>
        </row>
        <row r="1536">
          <cell r="B1536">
            <v>2350481</v>
          </cell>
          <cell r="C1536">
            <v>3346</v>
          </cell>
          <cell r="D1536" t="str">
            <v>C544n, dn, dw, dtn 1 Year Renewal OnSite Service, Response Time NBD</v>
          </cell>
        </row>
        <row r="1537">
          <cell r="B1537">
            <v>2350482</v>
          </cell>
          <cell r="C1537">
            <v>4182.5</v>
          </cell>
          <cell r="D1537" t="str">
            <v>C544n, dn, dw, dtn 1 Year Post Guarantee OnSite Service, Response Time NBD</v>
          </cell>
        </row>
        <row r="1538">
          <cell r="B1538">
            <v>2350503</v>
          </cell>
          <cell r="C1538">
            <v>3902.4999999999995</v>
          </cell>
          <cell r="D1538" t="str">
            <v>X543dn 2 Years Total (1+1) OnSite Service, Response Time Next Business day</v>
          </cell>
        </row>
        <row r="1539">
          <cell r="B1539">
            <v>2350504</v>
          </cell>
          <cell r="C1539">
            <v>5982.2</v>
          </cell>
          <cell r="D1539" t="str">
            <v>X543dn 3 Years Total (1+2) OnSite Service, Response Time Next Business day</v>
          </cell>
        </row>
        <row r="1540">
          <cell r="B1540">
            <v>2350505</v>
          </cell>
          <cell r="C1540">
            <v>12295.5</v>
          </cell>
          <cell r="D1540" t="str">
            <v>X543dn 4 Years Total (1+3) OnSite Service, Response Time Next Business day*</v>
          </cell>
        </row>
        <row r="1541">
          <cell r="B1541">
            <v>2350506</v>
          </cell>
          <cell r="C1541">
            <v>18006.8</v>
          </cell>
          <cell r="D1541" t="str">
            <v>X543dn 5 Years Total (1+4) OnSite Service, Response Time Next Business day*</v>
          </cell>
        </row>
        <row r="1542">
          <cell r="B1542">
            <v>2350507</v>
          </cell>
          <cell r="C1542">
            <v>6264.2999999999993</v>
          </cell>
          <cell r="D1542" t="str">
            <v>X543dn 1 Year Renewal OnSite Service, Response Time Next Business Day **</v>
          </cell>
        </row>
        <row r="1543">
          <cell r="B1543">
            <v>2350508</v>
          </cell>
          <cell r="C1543">
            <v>7830.2</v>
          </cell>
          <cell r="D1543" t="str">
            <v>X543dn 1 Year Post Guarantee OnSite Service, Response Time Next Business Day **</v>
          </cell>
        </row>
        <row r="1544">
          <cell r="B1544">
            <v>2350521</v>
          </cell>
          <cell r="C1544">
            <v>4230.8</v>
          </cell>
          <cell r="D1544" t="str">
            <v>X544,XS544n, dn, dw, dtn 2 Years Total (1+1) OnSite Service, Response Time Next Business day</v>
          </cell>
        </row>
        <row r="1545">
          <cell r="B1545">
            <v>2350522</v>
          </cell>
          <cell r="C1545">
            <v>6884.5</v>
          </cell>
          <cell r="D1545" t="str">
            <v>X544,XS544n, dn, dw, dtn 3 Years Total (1+2) OnSite Service, Response Time Next Business day</v>
          </cell>
        </row>
        <row r="1546">
          <cell r="B1546">
            <v>2350523</v>
          </cell>
          <cell r="C1546">
            <v>13498.099999999999</v>
          </cell>
          <cell r="D1546" t="str">
            <v>X544,XS544n, dn, dw, dtn 4 Years Total (1+3) OnSite Service, Response Time Next Business day*</v>
          </cell>
        </row>
        <row r="1547">
          <cell r="B1547">
            <v>2350524</v>
          </cell>
          <cell r="C1547">
            <v>19810.699999999997</v>
          </cell>
          <cell r="D1547" t="str">
            <v>X544,XS544n, dn, dw, dtn 5 Years Total (1+4) OnSite Service, Response Time Next Business day*</v>
          </cell>
        </row>
        <row r="1548">
          <cell r="B1548">
            <v>2350525</v>
          </cell>
          <cell r="C1548">
            <v>8264.9</v>
          </cell>
          <cell r="D1548" t="str">
            <v>X544,XS544n, dn, dw, dtn 1 Year Renewal OnSite Service, Response Time Next Business Day **</v>
          </cell>
        </row>
        <row r="1549">
          <cell r="B1549">
            <v>2350526</v>
          </cell>
          <cell r="C1549">
            <v>10330.599999999999</v>
          </cell>
          <cell r="D1549" t="str">
            <v>X544,XS544n, dn, dw, dtn 1 Year Post Guarantee OnSite Service, Response Time Next Business Day **</v>
          </cell>
        </row>
        <row r="1550">
          <cell r="B1550">
            <v>2350539</v>
          </cell>
          <cell r="C1550">
            <v>13628.3</v>
          </cell>
          <cell r="D1550" t="str">
            <v>X651, X652,XS652 2 Years Total (1+1) OnSite Service , Response Time Next Business day</v>
          </cell>
        </row>
        <row r="1551">
          <cell r="B1551">
            <v>2350540</v>
          </cell>
          <cell r="C1551">
            <v>22703.8</v>
          </cell>
          <cell r="D1551" t="str">
            <v>X651, X652,XS652 3 Years Total (1+2) OnSite Service , Response Time Next Business day</v>
          </cell>
        </row>
        <row r="1552">
          <cell r="B1552">
            <v>2350541</v>
          </cell>
          <cell r="C1552">
            <v>34084.400000000001</v>
          </cell>
          <cell r="D1552" t="str">
            <v>X651, X652,XS652 4 Years Total (1+3) OnSite Service , Response Time Next Business day</v>
          </cell>
        </row>
        <row r="1553">
          <cell r="B1553">
            <v>2350542</v>
          </cell>
          <cell r="C1553">
            <v>45407.6</v>
          </cell>
          <cell r="D1553" t="str">
            <v>X651, X652,XS652 5 Years Total (1+4) OnSite Service , Response Time Next Business day</v>
          </cell>
        </row>
        <row r="1554">
          <cell r="B1554">
            <v>2350543</v>
          </cell>
          <cell r="C1554">
            <v>16730</v>
          </cell>
          <cell r="D1554" t="str">
            <v>X651, X652,XS652 1 Year Renewal OnSite Service , Response Time Next Business day</v>
          </cell>
        </row>
        <row r="1555">
          <cell r="B1555">
            <v>2350544</v>
          </cell>
          <cell r="C1555">
            <v>20912.5</v>
          </cell>
          <cell r="D1555" t="str">
            <v>X651, X652,XS652 1 Year Post Guarantee OnSite Service , Response Time Next Business day</v>
          </cell>
        </row>
        <row r="1556">
          <cell r="B1556">
            <v>2350557</v>
          </cell>
          <cell r="C1556">
            <v>16658.599999999999</v>
          </cell>
          <cell r="D1556" t="str">
            <v>X654,XS654, X656,XS656 2 Years Total (1+1) OnSite Service , Response Time Next Business day</v>
          </cell>
        </row>
        <row r="1557">
          <cell r="B1557">
            <v>2350558</v>
          </cell>
          <cell r="C1557">
            <v>30516.499999999996</v>
          </cell>
          <cell r="D1557" t="str">
            <v>X654,XS654, X656,XS656 3 Years Total (1+2) OnSite Service , Response Time Next Business day</v>
          </cell>
        </row>
        <row r="1558">
          <cell r="B1558">
            <v>2350559</v>
          </cell>
          <cell r="C1558">
            <v>47203.1</v>
          </cell>
          <cell r="D1558" t="str">
            <v>X654,XS654, X656,XS656 4 Years Total (1+3) OnSite Service , Response Time Next Business day</v>
          </cell>
        </row>
        <row r="1559">
          <cell r="B1559">
            <v>2350560</v>
          </cell>
          <cell r="C1559">
            <v>63606.899999999994</v>
          </cell>
          <cell r="D1559" t="str">
            <v>X654,XS654, X656,XS656 5 Years Total (1+4) OnSite Service , Response Time Next Business day</v>
          </cell>
        </row>
        <row r="1560">
          <cell r="B1560">
            <v>2350561</v>
          </cell>
          <cell r="C1560">
            <v>16730</v>
          </cell>
          <cell r="D1560" t="str">
            <v>X654,XS654, X656,XS656 1 Year Renewal OnSite Service , Response Time Next Business day</v>
          </cell>
        </row>
        <row r="1561">
          <cell r="B1561">
            <v>2350562</v>
          </cell>
          <cell r="C1561">
            <v>20912.5</v>
          </cell>
          <cell r="D1561" t="str">
            <v>X654,XS654, X656,XS656 1 Year Post Guarantee OnSite Service , Response Time Next Business day</v>
          </cell>
        </row>
        <row r="1562">
          <cell r="B1562">
            <v>2350575</v>
          </cell>
          <cell r="C1562">
            <v>16658.599999999999</v>
          </cell>
          <cell r="D1562" t="str">
            <v>X658,XS658 2 Years Total (1+1) OnSite Service , Response Time Next Business day</v>
          </cell>
        </row>
        <row r="1563">
          <cell r="B1563">
            <v>2350576</v>
          </cell>
          <cell r="C1563">
            <v>30516.499999999996</v>
          </cell>
          <cell r="D1563" t="str">
            <v>X658,XS658 3 Years Total (1+2) OnSite Service , Response Time Next Business day</v>
          </cell>
        </row>
        <row r="1564">
          <cell r="B1564">
            <v>2350577</v>
          </cell>
          <cell r="C1564">
            <v>47203.1</v>
          </cell>
          <cell r="D1564" t="str">
            <v>X658,XS658 4 Years Total (1+3) OnSite Service , Response Time Next Business day</v>
          </cell>
        </row>
        <row r="1565">
          <cell r="B1565">
            <v>2350578</v>
          </cell>
          <cell r="C1565">
            <v>63606.899999999994</v>
          </cell>
          <cell r="D1565" t="str">
            <v>X658,XS658 5 Years Total (1+4) OnSite Service , Response Time Next Business day</v>
          </cell>
        </row>
        <row r="1566">
          <cell r="B1566">
            <v>2350579</v>
          </cell>
          <cell r="C1566">
            <v>21749</v>
          </cell>
          <cell r="D1566" t="str">
            <v>X658,XS658 1 Year Renewal OnSite Service , Response Time Next Business day</v>
          </cell>
        </row>
        <row r="1567">
          <cell r="B1567">
            <v>2350580</v>
          </cell>
          <cell r="C1567">
            <v>27186.6</v>
          </cell>
          <cell r="D1567" t="str">
            <v>X658,XS658 1 Year Post Guarantee OnSite Service , Response Time Next Business day</v>
          </cell>
        </row>
        <row r="1568">
          <cell r="B1568">
            <v>2350870</v>
          </cell>
          <cell r="C1568">
            <v>11356.8</v>
          </cell>
          <cell r="D1568" t="str">
            <v>X463,XS463de 2 Years Total (1+1), OnSite Service , Response Time Next Business day</v>
          </cell>
        </row>
        <row r="1569">
          <cell r="B1569">
            <v>2350871</v>
          </cell>
          <cell r="C1569">
            <v>18919.599999999999</v>
          </cell>
          <cell r="D1569" t="str">
            <v>X463,XS463de 3 Years Total (1+2), OnSite Service , Response Time Next Business day</v>
          </cell>
        </row>
        <row r="1570">
          <cell r="B1570">
            <v>2350872</v>
          </cell>
          <cell r="C1570">
            <v>28403.899999999998</v>
          </cell>
          <cell r="D1570" t="str">
            <v>X463,XS463de 4 Years Total (1+3), OnSite Service , Response Time Next Business day</v>
          </cell>
        </row>
        <row r="1571">
          <cell r="B1571">
            <v>2350873</v>
          </cell>
          <cell r="C1571">
            <v>37839.199999999997</v>
          </cell>
          <cell r="D1571" t="str">
            <v>X463,XS463de 5 Years Total (1+4), OnSite Service , Response Time Next Business day</v>
          </cell>
        </row>
        <row r="1572">
          <cell r="B1572">
            <v>2350874</v>
          </cell>
          <cell r="C1572">
            <v>14774.199999999999</v>
          </cell>
          <cell r="D1572" t="str">
            <v>X463,XS463de 1 Year Renewal OnSite Service , Response Time Next Business day</v>
          </cell>
        </row>
        <row r="1573">
          <cell r="B1573">
            <v>2350875</v>
          </cell>
          <cell r="C1573">
            <v>18467.399999999998</v>
          </cell>
          <cell r="D1573" t="str">
            <v>X463,XS463de 1 Year Post Guarantee OnSite Service , Response Time Next Business day</v>
          </cell>
        </row>
        <row r="1574">
          <cell r="B1574">
            <v>2350888</v>
          </cell>
          <cell r="C1574">
            <v>11356.8</v>
          </cell>
          <cell r="D1574" t="str">
            <v>X464de 2 Years Total (1+1), OnSite Service , Response Time Next Business day</v>
          </cell>
        </row>
        <row r="1575">
          <cell r="B1575">
            <v>2350889</v>
          </cell>
          <cell r="C1575">
            <v>18919.599999999999</v>
          </cell>
          <cell r="D1575" t="str">
            <v>X464de 3 Years Total (1+2), OnSite Service , Response Time Next Business day</v>
          </cell>
        </row>
        <row r="1576">
          <cell r="B1576">
            <v>2350890</v>
          </cell>
          <cell r="C1576">
            <v>28403.899999999998</v>
          </cell>
          <cell r="D1576" t="str">
            <v>X464de 4 Years Total (1+3), OnSite Service , Response Time Next Business day</v>
          </cell>
        </row>
        <row r="1577">
          <cell r="B1577">
            <v>2350891</v>
          </cell>
          <cell r="C1577">
            <v>37839.199999999997</v>
          </cell>
          <cell r="D1577" t="str">
            <v>X464de 5 Years Total (1+4), OnSite Service , Response Time Next Business day</v>
          </cell>
        </row>
        <row r="1578">
          <cell r="B1578">
            <v>2350892</v>
          </cell>
          <cell r="C1578">
            <v>14774.199999999999</v>
          </cell>
          <cell r="D1578" t="str">
            <v>X464de 1 Year Renewal OnSite Service , Response Time Next Business day</v>
          </cell>
        </row>
        <row r="1579">
          <cell r="B1579">
            <v>2350893</v>
          </cell>
          <cell r="C1579">
            <v>18467.399999999998</v>
          </cell>
          <cell r="D1579" t="str">
            <v>X464de 1 Year Post Guarantee OnSite Service , Response Time Next Business day</v>
          </cell>
        </row>
        <row r="1580">
          <cell r="B1580">
            <v>2350906</v>
          </cell>
          <cell r="C1580">
            <v>11356.8</v>
          </cell>
          <cell r="D1580" t="str">
            <v>XS466de,X466de, dwe, dte 2 Years Total (1+1) OnSite Service, Response Time Next Business day</v>
          </cell>
        </row>
        <row r="1581">
          <cell r="B1581">
            <v>2350907</v>
          </cell>
          <cell r="C1581">
            <v>18919.599999999999</v>
          </cell>
          <cell r="D1581" t="str">
            <v>XS466de,X466de, dwe, dte 3 Years Total (1+2) OnSite Service, Response Time Next Business day</v>
          </cell>
        </row>
        <row r="1582">
          <cell r="B1582">
            <v>2350908</v>
          </cell>
          <cell r="C1582">
            <v>28403.899999999998</v>
          </cell>
          <cell r="D1582" t="str">
            <v>XS466de,X466de, dwe, dte 4 Years Total (1+3) OnSite Service, Response Time Next Business day</v>
          </cell>
        </row>
        <row r="1583">
          <cell r="B1583">
            <v>2350909</v>
          </cell>
          <cell r="C1583">
            <v>37839.199999999997</v>
          </cell>
          <cell r="D1583" t="str">
            <v>XS466de,X466de, dwe, dte 5 Years Total (1+4), OnSite Service , Response Time Next Business day</v>
          </cell>
        </row>
        <row r="1584">
          <cell r="B1584">
            <v>2350910</v>
          </cell>
          <cell r="C1584">
            <v>14774.199999999999</v>
          </cell>
          <cell r="D1584" t="str">
            <v>XS466de,X466de, dwe, dte 1 Year Renewal OnSite Service , Response Time Next Business day</v>
          </cell>
        </row>
        <row r="1585">
          <cell r="B1585">
            <v>2350911</v>
          </cell>
          <cell r="C1585">
            <v>18467.399999999998</v>
          </cell>
          <cell r="D1585" t="str">
            <v>XS466de,XS466de,X466de, dwe, dte 1 Year Post Guarantee OnSite Service , Response Time Next Business day</v>
          </cell>
        </row>
        <row r="1586">
          <cell r="B1586">
            <v>2350932</v>
          </cell>
          <cell r="C1586">
            <v>2853.8999999999996</v>
          </cell>
          <cell r="D1586" t="str">
            <v>X264 2 Years Total (1+1) OnSite Service, Response Time Next Business day</v>
          </cell>
        </row>
        <row r="1587">
          <cell r="B1587">
            <v>2350933</v>
          </cell>
          <cell r="C1587">
            <v>5209.3999999999996</v>
          </cell>
          <cell r="D1587" t="str">
            <v>X264 3 Years Total (1+2) OnSite Service, Response Time Next Business day</v>
          </cell>
        </row>
        <row r="1588">
          <cell r="B1588">
            <v>2350934</v>
          </cell>
          <cell r="C1588">
            <v>9398.1999999999989</v>
          </cell>
          <cell r="D1588" t="str">
            <v>X264 4 Years Total (1+3) OnSite Service, Response Time Next Business day</v>
          </cell>
        </row>
        <row r="1589">
          <cell r="B1589">
            <v>2350935</v>
          </cell>
          <cell r="C1589">
            <v>13848.8</v>
          </cell>
          <cell r="D1589" t="str">
            <v>X264 5 Years Total (1+4) OnSite Service, Response Time Next Business day</v>
          </cell>
        </row>
        <row r="1590">
          <cell r="B1590">
            <v>2350936</v>
          </cell>
          <cell r="C1590">
            <v>3717.7</v>
          </cell>
          <cell r="D1590" t="str">
            <v>X264 1 Year Renewal OnSite Service, Response Time Next Business Day</v>
          </cell>
        </row>
        <row r="1591">
          <cell r="B1591">
            <v>2350937</v>
          </cell>
          <cell r="C1591">
            <v>4646.5999999999995</v>
          </cell>
          <cell r="D1591" t="str">
            <v>X264 1 Year Post Guarantee OnSite Service, Response Time Next Business Day</v>
          </cell>
        </row>
        <row r="1592">
          <cell r="B1592">
            <v>2351016</v>
          </cell>
          <cell r="C1592">
            <v>2606.7999999999997</v>
          </cell>
          <cell r="D1592" t="str">
            <v>X364,XS364 2 Years Total (1+1) OnSite Service, Response Time Next Business day</v>
          </cell>
        </row>
        <row r="1593">
          <cell r="B1593">
            <v>2351017</v>
          </cell>
          <cell r="C1593">
            <v>5089</v>
          </cell>
          <cell r="D1593" t="str">
            <v>X364,XS364 3 Years Total (1+2) OnSite Service, Response Time Next Business day</v>
          </cell>
        </row>
        <row r="1594">
          <cell r="B1594">
            <v>2351018</v>
          </cell>
          <cell r="C1594">
            <v>9185.4</v>
          </cell>
          <cell r="D1594" t="str">
            <v>X364,XS364 4 Years Total (1+3) OnSite Service, Response Time Next Business day</v>
          </cell>
        </row>
        <row r="1595">
          <cell r="B1595">
            <v>2351019</v>
          </cell>
          <cell r="C1595">
            <v>15681.4</v>
          </cell>
          <cell r="D1595" t="str">
            <v>X364,XS364 5 Years Total (1+4) OnSite Service, Response Time Next Business day</v>
          </cell>
        </row>
        <row r="1596">
          <cell r="B1596">
            <v>2351020</v>
          </cell>
          <cell r="C1596">
            <v>4344.2</v>
          </cell>
          <cell r="D1596" t="str">
            <v>X364,XS364 1 Year Renewal OnSite Service, Response Time Next Business Day</v>
          </cell>
        </row>
        <row r="1597">
          <cell r="B1597">
            <v>2351021</v>
          </cell>
          <cell r="C1597">
            <v>5430.5999999999995</v>
          </cell>
          <cell r="D1597" t="str">
            <v>X364,XS364 1 Year Post Guarantee OnSite Service, Response Time Next Business Day</v>
          </cell>
        </row>
        <row r="1598">
          <cell r="B1598">
            <v>2351516</v>
          </cell>
          <cell r="C1598">
            <v>16439.5</v>
          </cell>
          <cell r="D1598" t="str">
            <v>W850 2 Years Total (1+1) OnSite Service, Response Time Next Business day</v>
          </cell>
        </row>
        <row r="1599">
          <cell r="B1599">
            <v>2351517</v>
          </cell>
          <cell r="C1599">
            <v>27407.1</v>
          </cell>
          <cell r="D1599" t="str">
            <v>W850 3 Years Total (1+2) OnSite Service, Response Time Next Business day</v>
          </cell>
        </row>
        <row r="1600">
          <cell r="B1600">
            <v>2351518</v>
          </cell>
          <cell r="C1600">
            <v>41122.199999999997</v>
          </cell>
          <cell r="D1600" t="str">
            <v>W850 4 Years Total (1+3) OnSite Service, Response Time Next Business day</v>
          </cell>
        </row>
        <row r="1601">
          <cell r="B1601">
            <v>2351519</v>
          </cell>
          <cell r="C1601">
            <v>54813.5</v>
          </cell>
          <cell r="D1601" t="str">
            <v>W850 5 Years Total (1+4) OnSite Service, Response Time Next Business day</v>
          </cell>
        </row>
        <row r="1602">
          <cell r="B1602">
            <v>2351520</v>
          </cell>
          <cell r="C1602">
            <v>21378</v>
          </cell>
          <cell r="D1602" t="str">
            <v>W850 1 Year Renewal OnSite Service, Response Time Next Business Day</v>
          </cell>
        </row>
        <row r="1603">
          <cell r="B1603">
            <v>2351521</v>
          </cell>
          <cell r="C1603">
            <v>26722.5</v>
          </cell>
          <cell r="D1603" t="str">
            <v>W850 1 Year Post Guarantee OnSite Service, Response Time Next Business Day</v>
          </cell>
        </row>
        <row r="1604">
          <cell r="B1604">
            <v>2351544</v>
          </cell>
          <cell r="C1604">
            <v>37790.899999999994</v>
          </cell>
          <cell r="D1604" t="str">
            <v>X860,XS860e 2 Years Total (1+1) OnSite Service, Response Time Next Business day</v>
          </cell>
        </row>
        <row r="1605">
          <cell r="B1605">
            <v>2351545</v>
          </cell>
          <cell r="C1605">
            <v>62984.6</v>
          </cell>
          <cell r="D1605" t="str">
            <v>X860,XS860e 3 Years Total (1+2) OnSite Service, Response Time Next Business day</v>
          </cell>
        </row>
        <row r="1606">
          <cell r="B1606">
            <v>2351546</v>
          </cell>
          <cell r="C1606">
            <v>94476.9</v>
          </cell>
          <cell r="D1606" t="str">
            <v>X860,XS860e 4 Years Total (1+3) OnSite Service, Response Time Next Business day</v>
          </cell>
        </row>
        <row r="1607">
          <cell r="B1607">
            <v>2351547</v>
          </cell>
          <cell r="C1607">
            <v>125969.2</v>
          </cell>
          <cell r="D1607" t="str">
            <v>X860,XS860e 5 Years Total (1+4) OnSite Service, Response Time Next Business day</v>
          </cell>
        </row>
        <row r="1608">
          <cell r="B1608">
            <v>2351548</v>
          </cell>
          <cell r="C1608">
            <v>49257.599999999999</v>
          </cell>
          <cell r="D1608" t="str">
            <v>X860,XS860e 1 Year Renewal OnSite Service, Response Time Next Business Day</v>
          </cell>
        </row>
        <row r="1609">
          <cell r="B1609">
            <v>2351549</v>
          </cell>
          <cell r="C1609">
            <v>61571.299999999996</v>
          </cell>
          <cell r="D1609" t="str">
            <v>X860,XS860e 1yr Post Guarantee OnSite Service, Response Time Next Business Day</v>
          </cell>
        </row>
        <row r="1610">
          <cell r="B1610">
            <v>2351572</v>
          </cell>
          <cell r="C1610">
            <v>37790.899999999994</v>
          </cell>
          <cell r="D1610" t="str">
            <v>X862,XS862e 2 Years Total (1+1) OnSite Service, Response Time Next Business day</v>
          </cell>
        </row>
        <row r="1611">
          <cell r="B1611">
            <v>2351573</v>
          </cell>
          <cell r="C1611">
            <v>62984.6</v>
          </cell>
          <cell r="D1611" t="str">
            <v>X862,XS862e 3 Years Total (1+2) OnSite Service, Response Time Next Business day</v>
          </cell>
        </row>
        <row r="1612">
          <cell r="B1612">
            <v>2351574</v>
          </cell>
          <cell r="C1612">
            <v>94476.9</v>
          </cell>
          <cell r="D1612" t="str">
            <v>X862,XS862e 4 Years Total (1+3) OnSite Service, Response Time Next Business day</v>
          </cell>
        </row>
        <row r="1613">
          <cell r="B1613">
            <v>2351575</v>
          </cell>
          <cell r="C1613">
            <v>125969.2</v>
          </cell>
          <cell r="D1613" t="str">
            <v>X862,XS862e 5 Years Total (1+4) OnSite Service, Response Time Next Business day</v>
          </cell>
        </row>
        <row r="1614">
          <cell r="B1614">
            <v>2351576</v>
          </cell>
          <cell r="C1614">
            <v>49257.599999999999</v>
          </cell>
          <cell r="D1614" t="str">
            <v>X862,XS862e 1 Year Renewal OnSite Service, Response Time Next Business Day</v>
          </cell>
        </row>
        <row r="1615">
          <cell r="B1615">
            <v>2351577</v>
          </cell>
          <cell r="C1615">
            <v>61571.299999999996</v>
          </cell>
          <cell r="D1615" t="str">
            <v>X862,XS862e 1yr Post Guarantee OnSite Service, Response Time Next Business Day</v>
          </cell>
        </row>
        <row r="1616">
          <cell r="B1616">
            <v>2351600</v>
          </cell>
          <cell r="C1616">
            <v>37790.899999999994</v>
          </cell>
          <cell r="D1616" t="str">
            <v>X864,XS864e 2 Years Total (1+1) OnSite Service, Response Time Next Business day</v>
          </cell>
        </row>
        <row r="1617">
          <cell r="B1617">
            <v>2351601</v>
          </cell>
          <cell r="C1617">
            <v>62984.6</v>
          </cell>
          <cell r="D1617" t="str">
            <v>X864,XS864e 3 Years Total (1+2) OnSite Service, Response Time Next Business day</v>
          </cell>
        </row>
        <row r="1618">
          <cell r="B1618">
            <v>2351602</v>
          </cell>
          <cell r="C1618">
            <v>94476.9</v>
          </cell>
          <cell r="D1618" t="str">
            <v>X864,XS864e 4 Years Total (1+3) OnSite Service, Response Time Next Business day</v>
          </cell>
        </row>
        <row r="1619">
          <cell r="B1619">
            <v>2351603</v>
          </cell>
          <cell r="C1619">
            <v>125969.2</v>
          </cell>
          <cell r="D1619" t="str">
            <v>X864,XS864e 5 Years Total (1+4) OnSite Service, Response Time Next Business day</v>
          </cell>
        </row>
        <row r="1620">
          <cell r="B1620">
            <v>2351604</v>
          </cell>
          <cell r="C1620">
            <v>49257.599999999999</v>
          </cell>
          <cell r="D1620" t="str">
            <v>X864,XS864e 1 Year Renewal OnSite Service, Response Time Next Business Day</v>
          </cell>
        </row>
        <row r="1621">
          <cell r="B1621">
            <v>2351605</v>
          </cell>
          <cell r="C1621">
            <v>61571.299999999996</v>
          </cell>
          <cell r="D1621" t="str">
            <v>X864,XS864e 1yr Post Guarantee OnSite Service, Response Time Next Business Day</v>
          </cell>
        </row>
        <row r="1622">
          <cell r="B1622">
            <v>2352700</v>
          </cell>
          <cell r="C1622">
            <v>3720.4999999999995</v>
          </cell>
          <cell r="D1622" t="str">
            <v>C546 2 Years Total (1+1) OnSite Service, Response Time NBD</v>
          </cell>
        </row>
        <row r="1623">
          <cell r="B1623">
            <v>2352701</v>
          </cell>
          <cell r="C1623">
            <v>6249.5999999999995</v>
          </cell>
          <cell r="D1623" t="str">
            <v>C546 3 Years Total (1+2) OnSite Service, Response Time NBD</v>
          </cell>
        </row>
        <row r="1624">
          <cell r="B1624">
            <v>2352702</v>
          </cell>
          <cell r="C1624">
            <v>9362.5</v>
          </cell>
          <cell r="D1624" t="str">
            <v>C546 4 Years Total (1+3) OnSite Service, Response Time NBD</v>
          </cell>
        </row>
        <row r="1625">
          <cell r="B1625">
            <v>2352703</v>
          </cell>
          <cell r="C1625">
            <v>12475.4</v>
          </cell>
          <cell r="D1625" t="str">
            <v>C546 5 Years Total (1+4) OnSite Service, Response Time NBD</v>
          </cell>
        </row>
        <row r="1626">
          <cell r="B1626">
            <v>2352704</v>
          </cell>
          <cell r="C1626">
            <v>4874.0999999999995</v>
          </cell>
          <cell r="D1626" t="str">
            <v>C546 1 Year Renewal OnSite Service, Response Time NBD</v>
          </cell>
        </row>
        <row r="1627">
          <cell r="B1627">
            <v>2352705</v>
          </cell>
          <cell r="C1627">
            <v>6092.7999999999993</v>
          </cell>
          <cell r="D1627" t="str">
            <v>C546 1 Year Post Guarantee OnSite Service, Response Time NBD</v>
          </cell>
        </row>
        <row r="1628">
          <cell r="B1628">
            <v>2352727</v>
          </cell>
          <cell r="C1628">
            <v>5339.5999999999995</v>
          </cell>
          <cell r="D1628" t="str">
            <v>T656 2 Years Total (1+1) OnSite Service, Response Time NBD</v>
          </cell>
        </row>
        <row r="1629">
          <cell r="B1629">
            <v>2352728</v>
          </cell>
          <cell r="C1629">
            <v>10700.199999999999</v>
          </cell>
          <cell r="D1629" t="str">
            <v>T656 3 Years Total (1+2) OnSite Service, Response Time NBD</v>
          </cell>
        </row>
        <row r="1630">
          <cell r="B1630">
            <v>2352729</v>
          </cell>
          <cell r="C1630">
            <v>16050.3</v>
          </cell>
          <cell r="D1630" t="str">
            <v>T656 4 Years Total (1+3) OnSite Service, Response Time NBD</v>
          </cell>
        </row>
        <row r="1631">
          <cell r="B1631">
            <v>2352730</v>
          </cell>
          <cell r="C1631">
            <v>21400.399999999998</v>
          </cell>
          <cell r="D1631" t="str">
            <v>T656 5 Years Total (1+4) OnSite Service, Response Time NBD</v>
          </cell>
        </row>
        <row r="1632">
          <cell r="B1632">
            <v>2352731</v>
          </cell>
          <cell r="C1632">
            <v>7054.5999999999995</v>
          </cell>
          <cell r="D1632" t="str">
            <v>T656 1 Year Renewal OnSite Service, Response Time NBD</v>
          </cell>
        </row>
        <row r="1633">
          <cell r="B1633">
            <v>2352732</v>
          </cell>
          <cell r="C1633">
            <v>8818.5999999999985</v>
          </cell>
          <cell r="D1633" t="str">
            <v>T656 1 Year Post Guarantee OnSite Service, Response Time NBD</v>
          </cell>
        </row>
        <row r="1634">
          <cell r="B1634">
            <v>2352754</v>
          </cell>
          <cell r="C1634">
            <v>4755.7999999999993</v>
          </cell>
          <cell r="D1634" t="str">
            <v>X546 2 Years Total (1+1) OnSite Service, Response Time Next Business day</v>
          </cell>
        </row>
        <row r="1635">
          <cell r="B1635">
            <v>2352755</v>
          </cell>
          <cell r="C1635">
            <v>7786.0999999999995</v>
          </cell>
          <cell r="D1635" t="str">
            <v>X546 3 Years Total (1+2) OnSite Service, Response Time Next Business day</v>
          </cell>
        </row>
        <row r="1636">
          <cell r="B1636">
            <v>2352756</v>
          </cell>
          <cell r="C1636">
            <v>14399.699999999999</v>
          </cell>
          <cell r="D1636" t="str">
            <v>X546 4 Years Total (1+3) OnSite Service, Response Time Next Business day*</v>
          </cell>
        </row>
        <row r="1637">
          <cell r="B1637">
            <v>2352757</v>
          </cell>
          <cell r="C1637">
            <v>22215.899999999998</v>
          </cell>
          <cell r="D1637" t="str">
            <v>X546 5 Years Total (1+4) OnSite Service, Response Time Next Business day*</v>
          </cell>
        </row>
        <row r="1638">
          <cell r="B1638">
            <v>2352758</v>
          </cell>
          <cell r="C1638">
            <v>8264.9</v>
          </cell>
          <cell r="D1638" t="str">
            <v>X546 1Year Renewal OnSite Service, Response Time Next Business Day **</v>
          </cell>
        </row>
        <row r="1639">
          <cell r="B1639">
            <v>2352759</v>
          </cell>
          <cell r="C1639">
            <v>10330.599999999999</v>
          </cell>
          <cell r="D1639" t="str">
            <v>X546 1Year Post Guarantee OnSite Service, Response Time Next Business Day **</v>
          </cell>
        </row>
        <row r="1640">
          <cell r="B1640">
            <v>2353754</v>
          </cell>
          <cell r="C1640">
            <v>8754.9</v>
          </cell>
          <cell r="D1640" t="str">
            <v>C792,CS796 2 Years Total (1+1) OnSite Service, Response Time Next Business day</v>
          </cell>
        </row>
        <row r="1641">
          <cell r="B1641">
            <v>2353755</v>
          </cell>
          <cell r="C1641">
            <v>14590.8</v>
          </cell>
          <cell r="D1641" t="str">
            <v>C792,CS796 3 Years Total (1+2) OnSite Service, Response Time Next Business day</v>
          </cell>
        </row>
        <row r="1642">
          <cell r="B1642">
            <v>2353756</v>
          </cell>
          <cell r="C1642">
            <v>21910.699999999997</v>
          </cell>
          <cell r="D1642" t="str">
            <v>C792,CS796 4 Years Total (1+3) OnSite Service, Response Time Next Business day</v>
          </cell>
        </row>
        <row r="1643">
          <cell r="B1643">
            <v>2353757</v>
          </cell>
          <cell r="C1643">
            <v>29964.199999999997</v>
          </cell>
          <cell r="D1643" t="str">
            <v>C792,CS796 5 Years Total (1+4) OnSite Service, Response Time Next Business day</v>
          </cell>
        </row>
        <row r="1644">
          <cell r="B1644">
            <v>2353758</v>
          </cell>
          <cell r="C1644">
            <v>11389</v>
          </cell>
          <cell r="D1644" t="str">
            <v>C792,CS796 1 Year Renewal OnSite Service, Response Time Next Business Day</v>
          </cell>
        </row>
        <row r="1645">
          <cell r="B1645">
            <v>2353759</v>
          </cell>
          <cell r="C1645">
            <v>14235.9</v>
          </cell>
          <cell r="D1645" t="str">
            <v>C792,CS796 1Year Post Guarantee OnSite Service, Response Time Next Business Day</v>
          </cell>
        </row>
        <row r="1646">
          <cell r="B1646">
            <v>2353776</v>
          </cell>
          <cell r="C1646">
            <v>19576.199999999997</v>
          </cell>
          <cell r="D1646" t="str">
            <v>X792,XS796 2 Years Total (1+1) OnSite Service, Response Time Next Business day</v>
          </cell>
        </row>
        <row r="1647">
          <cell r="B1647">
            <v>2353777</v>
          </cell>
          <cell r="C1647">
            <v>32635.399999999998</v>
          </cell>
          <cell r="D1647" t="str">
            <v>X792,XS796 3 Years Total (1+2) OnSite Service, Response Time Next Business day</v>
          </cell>
        </row>
        <row r="1648">
          <cell r="B1648">
            <v>2353778</v>
          </cell>
          <cell r="C1648">
            <v>48953.1</v>
          </cell>
          <cell r="D1648" t="str">
            <v>X792,XS796 4 Years Total (1+3) OnSite Service, Response Time Next Business day</v>
          </cell>
        </row>
        <row r="1649">
          <cell r="B1649">
            <v>2353779</v>
          </cell>
          <cell r="C1649">
            <v>71534.399999999994</v>
          </cell>
          <cell r="D1649" t="str">
            <v>X792,XS796 5 Years Total (1+4) OnSite Service, Response Time Next Business day</v>
          </cell>
        </row>
        <row r="1650">
          <cell r="B1650">
            <v>2353780</v>
          </cell>
          <cell r="C1650">
            <v>25456.199999999997</v>
          </cell>
          <cell r="D1650" t="str">
            <v>X792,XS796 1 Year Renewal OnSite Service, Response Time Next Business Day</v>
          </cell>
        </row>
        <row r="1651">
          <cell r="B1651">
            <v>2353781</v>
          </cell>
          <cell r="C1651">
            <v>31819.899999999998</v>
          </cell>
          <cell r="D1651" t="str">
            <v>X792,XS796 1Year Post Guarantee OnSite Service, Response Time Next Business Day</v>
          </cell>
        </row>
        <row r="1652">
          <cell r="B1652">
            <v>2353798</v>
          </cell>
          <cell r="C1652">
            <v>9657.1999999999989</v>
          </cell>
          <cell r="D1652" t="str">
            <v>C925 2 Years Total (1+1) OnSite Service, Response Time Next Business day</v>
          </cell>
        </row>
        <row r="1653">
          <cell r="B1653">
            <v>2353799</v>
          </cell>
          <cell r="C1653">
            <v>17535.699999999997</v>
          </cell>
          <cell r="D1653" t="str">
            <v>C925 3 Years Total (1+2) OnSite Service, Response Time Next Business day</v>
          </cell>
        </row>
        <row r="1654">
          <cell r="B1654">
            <v>2353800</v>
          </cell>
          <cell r="C1654">
            <v>26351.5</v>
          </cell>
          <cell r="D1654" t="str">
            <v>C925 4 Years Total (1+3) OnSite Service, Response Time Next Business day</v>
          </cell>
        </row>
        <row r="1655">
          <cell r="B1655">
            <v>2353801</v>
          </cell>
          <cell r="C1655">
            <v>36350.299999999996</v>
          </cell>
          <cell r="D1655" t="str">
            <v>C925 5 Years Total (1+4) OnSite Service, Response Time Next Business day</v>
          </cell>
        </row>
        <row r="1656">
          <cell r="B1656">
            <v>2353802</v>
          </cell>
          <cell r="C1656">
            <v>11979.8</v>
          </cell>
          <cell r="D1656" t="str">
            <v>C925 1 Year Renewal OnSite Service, Response Time Next Business Day</v>
          </cell>
        </row>
        <row r="1657">
          <cell r="B1657">
            <v>2353803</v>
          </cell>
          <cell r="C1657">
            <v>14975.099999999999</v>
          </cell>
          <cell r="D1657" t="str">
            <v>C925 1Year Post Guarantee OnSite Service, Response Time Next Business Day</v>
          </cell>
        </row>
        <row r="1658">
          <cell r="B1658">
            <v>2353820</v>
          </cell>
          <cell r="C1658">
            <v>24662.399999999998</v>
          </cell>
          <cell r="D1658" t="str">
            <v>X925,XS925 2 Years Total (1+1) OnSite Service, Response Time Next Business day</v>
          </cell>
        </row>
        <row r="1659">
          <cell r="B1659">
            <v>2353821</v>
          </cell>
          <cell r="C1659">
            <v>40714.799999999996</v>
          </cell>
          <cell r="D1659" t="str">
            <v>X925,XS925 3 Years Total (1+2) OnSite Service, Response Time Next Business day</v>
          </cell>
        </row>
        <row r="1660">
          <cell r="B1660">
            <v>2353822</v>
          </cell>
          <cell r="C1660">
            <v>60006.799999999996</v>
          </cell>
          <cell r="D1660" t="str">
            <v>X925,XS925 4 Years Total (1+3) OnSite Service, Response Time Next Business day</v>
          </cell>
        </row>
        <row r="1661">
          <cell r="B1661">
            <v>2353823</v>
          </cell>
          <cell r="C1661">
            <v>81953.2</v>
          </cell>
          <cell r="D1661" t="str">
            <v>X925,XS925 5 Years Total (1+4) OnSite Service, Response Time Next Business day</v>
          </cell>
        </row>
        <row r="1662">
          <cell r="B1662">
            <v>2353824</v>
          </cell>
          <cell r="C1662">
            <v>32068.399999999998</v>
          </cell>
          <cell r="D1662" t="str">
            <v>X925,XS925 1 Year Renewal OnSite Service, Response Time Next Business Day</v>
          </cell>
        </row>
        <row r="1663">
          <cell r="B1663">
            <v>2353825</v>
          </cell>
          <cell r="C1663">
            <v>40085.5</v>
          </cell>
          <cell r="D1663" t="str">
            <v>X925,XS925 1Year Post Guarantee OnSite Service, Response Time Next Business Day</v>
          </cell>
        </row>
        <row r="1664">
          <cell r="B1664">
            <v>2354207</v>
          </cell>
          <cell r="C1664">
            <v>18360.3</v>
          </cell>
          <cell r="D1664" t="str">
            <v>C950 2 Years Total (1+1) OnSite Service, Response Time Next Business day</v>
          </cell>
        </row>
        <row r="1665">
          <cell r="B1665">
            <v>2354208</v>
          </cell>
          <cell r="C1665">
            <v>30592.799999999999</v>
          </cell>
          <cell r="D1665" t="str">
            <v>C950 3 Years Total (1+2) OnSite Service, Response Time Next Business day</v>
          </cell>
        </row>
        <row r="1666">
          <cell r="B1666">
            <v>2354209</v>
          </cell>
          <cell r="C1666">
            <v>45888.5</v>
          </cell>
          <cell r="D1666" t="str">
            <v>C950 4 Years Total (1+3) OnSite Service, Response Time Next Business day</v>
          </cell>
        </row>
        <row r="1667">
          <cell r="B1667">
            <v>2354210</v>
          </cell>
          <cell r="C1667">
            <v>61184.899999999994</v>
          </cell>
          <cell r="D1667" t="str">
            <v>C950 5 Years Total (1+4) OnSite Service, Response Time Next Business day</v>
          </cell>
        </row>
        <row r="1668">
          <cell r="B1668">
            <v>2354211</v>
          </cell>
          <cell r="C1668">
            <v>23807</v>
          </cell>
          <cell r="D1668" t="str">
            <v>C950 1 Year Renewal OnSite Service, Response Time Next Business Day</v>
          </cell>
        </row>
        <row r="1669">
          <cell r="B1669">
            <v>2354212</v>
          </cell>
          <cell r="C1669">
            <v>29759.1</v>
          </cell>
          <cell r="D1669" t="str">
            <v>C950 1Year Post Guarantee OnSite Service, Response Time Next Business Day</v>
          </cell>
        </row>
        <row r="1670">
          <cell r="B1670">
            <v>2354235</v>
          </cell>
          <cell r="C1670">
            <v>43202.6</v>
          </cell>
          <cell r="D1670" t="str">
            <v>X950,XS950 2 Years Total (1+1) OnSite Service, Response Time Next Business day</v>
          </cell>
        </row>
        <row r="1671">
          <cell r="B1671">
            <v>2354236</v>
          </cell>
          <cell r="C1671">
            <v>79188.2</v>
          </cell>
          <cell r="D1671" t="str">
            <v>X950,XS950 3 Years Total (1+2) OnSite Service, Response Time Next Business day</v>
          </cell>
        </row>
        <row r="1672">
          <cell r="B1672">
            <v>2354237</v>
          </cell>
          <cell r="C1672">
            <v>134351</v>
          </cell>
          <cell r="D1672" t="str">
            <v>X950,XS950 4 Years Total (1+3) OnSite Service, Response Time Next Business day</v>
          </cell>
        </row>
        <row r="1673">
          <cell r="B1673">
            <v>2354238</v>
          </cell>
          <cell r="C1673">
            <v>203954.8</v>
          </cell>
          <cell r="D1673" t="str">
            <v>X950,XS950 5 Years Total (1+4) OnSite Service, Response Time Next Business day</v>
          </cell>
        </row>
        <row r="1674">
          <cell r="B1674">
            <v>2354239</v>
          </cell>
          <cell r="C1674">
            <v>56163.1</v>
          </cell>
          <cell r="D1674" t="str">
            <v>X950,XS950 1 Year Renewal OnSite Service, Response Time Next Business Day</v>
          </cell>
        </row>
        <row r="1675">
          <cell r="B1675">
            <v>2354240</v>
          </cell>
          <cell r="C1675">
            <v>70203.7</v>
          </cell>
          <cell r="D1675" t="str">
            <v>X950,XS950 1Year Post Guarantee OnSite Service, Response Time Next Business Day</v>
          </cell>
        </row>
        <row r="1676">
          <cell r="B1676">
            <v>2354263</v>
          </cell>
          <cell r="C1676">
            <v>48139.7</v>
          </cell>
          <cell r="D1676" t="str">
            <v>X952 2 Years Total (1+1) OnSite Service, Response Time Next Business day</v>
          </cell>
        </row>
        <row r="1677">
          <cell r="B1677">
            <v>2354264</v>
          </cell>
          <cell r="C1677">
            <v>88241.299999999988</v>
          </cell>
          <cell r="D1677" t="str">
            <v>X952 3 Years Total (1+2) OnSite Service, Response Time Next Business day</v>
          </cell>
        </row>
        <row r="1678">
          <cell r="B1678">
            <v>2354265</v>
          </cell>
          <cell r="C1678">
            <v>149590</v>
          </cell>
          <cell r="D1678" t="str">
            <v>X952 4 Years Total (1+3) OnSite Service, Response Time Next Business day</v>
          </cell>
        </row>
        <row r="1679">
          <cell r="B1679">
            <v>2354266</v>
          </cell>
          <cell r="C1679">
            <v>227101.69999999998</v>
          </cell>
          <cell r="D1679" t="str">
            <v>X952 5 Years Total (1+4) OnSite Service, Response Time Next Business day</v>
          </cell>
        </row>
        <row r="1680">
          <cell r="B1680">
            <v>2354267</v>
          </cell>
          <cell r="C1680">
            <v>62581.399999999994</v>
          </cell>
          <cell r="D1680" t="str">
            <v>X952 1 Year Renewal OnSite Service, Response Time Next Business Day</v>
          </cell>
        </row>
        <row r="1681">
          <cell r="B1681">
            <v>2354268</v>
          </cell>
          <cell r="C1681">
            <v>78227.099999999991</v>
          </cell>
          <cell r="D1681" t="str">
            <v>X952 1Year Post Guarantee OnSite Service, Response Time Next Business Day</v>
          </cell>
        </row>
        <row r="1682">
          <cell r="B1682">
            <v>2354291</v>
          </cell>
          <cell r="C1682">
            <v>53077.5</v>
          </cell>
          <cell r="D1682" t="str">
            <v>X954,XS955 2 Years Total (1+1) OnSite Service, Response Time Next Business day</v>
          </cell>
        </row>
        <row r="1683">
          <cell r="B1683">
            <v>2354292</v>
          </cell>
          <cell r="C1683">
            <v>97293.7</v>
          </cell>
          <cell r="D1683" t="str">
            <v>X954,XS955 3 Years Total (1+2) OnSite Service, Response Time Next Business day</v>
          </cell>
        </row>
        <row r="1684">
          <cell r="B1684">
            <v>2354293</v>
          </cell>
          <cell r="C1684">
            <v>164828.29999999999</v>
          </cell>
          <cell r="D1684" t="str">
            <v>X954,XS955 4 Years Total (1+3) OnSite Service, Response Time Next Business day</v>
          </cell>
        </row>
        <row r="1685">
          <cell r="B1685">
            <v>2354294</v>
          </cell>
          <cell r="C1685">
            <v>250247.9</v>
          </cell>
          <cell r="D1685" t="str">
            <v>X954,XS955 5 Years Total (1+4) OnSite Service, Response Time Next Business day</v>
          </cell>
        </row>
        <row r="1686">
          <cell r="B1686">
            <v>2354295</v>
          </cell>
          <cell r="C1686">
            <v>69000.399999999994</v>
          </cell>
          <cell r="D1686" t="str">
            <v>X954,XS955 1 Year Renewal OnSite Service, Response Time Next Business Day</v>
          </cell>
        </row>
        <row r="1687">
          <cell r="B1687">
            <v>2354296</v>
          </cell>
          <cell r="C1687">
            <v>86250.5</v>
          </cell>
          <cell r="D1687" t="str">
            <v>X954,XS955 1Year Post Guarantee OnSite Service, Response Time Next Business Day</v>
          </cell>
        </row>
        <row r="1688">
          <cell r="B1688">
            <v>2354319</v>
          </cell>
          <cell r="C1688">
            <v>7914.9</v>
          </cell>
          <cell r="D1688" t="str">
            <v>X548,XS548 2 Years Total (1+1) OnSite Service, Response Time Next Business day</v>
          </cell>
        </row>
        <row r="1689">
          <cell r="B1689">
            <v>2354320</v>
          </cell>
          <cell r="C1689">
            <v>14514.499999999998</v>
          </cell>
          <cell r="D1689" t="str">
            <v>X548,XS548 3 Years Total (1+2) OnSite Service, Response Time Next Business day</v>
          </cell>
        </row>
        <row r="1690">
          <cell r="B1690">
            <v>2354321</v>
          </cell>
          <cell r="C1690">
            <v>22397.899999999998</v>
          </cell>
          <cell r="D1690" t="str">
            <v>X548,XS548 4 Years Total (1+3) OnSite Service, Response Time Next Business day</v>
          </cell>
        </row>
        <row r="1691">
          <cell r="B1691">
            <v>2354322</v>
          </cell>
          <cell r="C1691">
            <v>31072.3</v>
          </cell>
          <cell r="D1691" t="str">
            <v>X548,XS548 5 Years Total (1+4) OnSite Service, Response Time Next Business day</v>
          </cell>
        </row>
        <row r="1692">
          <cell r="B1692">
            <v>2354323</v>
          </cell>
          <cell r="C1692">
            <v>16306.499999999998</v>
          </cell>
          <cell r="D1692" t="str">
            <v>X548,XS548 1 Year Renewal OnSite Service, Response Time Next Business Day</v>
          </cell>
        </row>
        <row r="1693">
          <cell r="B1693">
            <v>2354324</v>
          </cell>
          <cell r="C1693">
            <v>20383.3</v>
          </cell>
          <cell r="D1693" t="str">
            <v>X548,XS548 1Year Post Guarantee OnSite Service, Response Time Next Business Day</v>
          </cell>
        </row>
        <row r="1694">
          <cell r="B1694">
            <v>2354347</v>
          </cell>
          <cell r="C1694">
            <v>10117.099999999999</v>
          </cell>
          <cell r="D1694" t="str">
            <v>6500e 2 Years Total (1+1) OnSite Service, Response Time Next Business day</v>
          </cell>
        </row>
        <row r="1695">
          <cell r="B1695">
            <v>2354348</v>
          </cell>
          <cell r="C1695">
            <v>20234.899999999998</v>
          </cell>
          <cell r="D1695" t="str">
            <v>6500e 3 Years Total (1+2) OnSite Service, Response Time Next Business day</v>
          </cell>
        </row>
        <row r="1696">
          <cell r="B1696">
            <v>2354349</v>
          </cell>
          <cell r="C1696">
            <v>30351.999999999996</v>
          </cell>
          <cell r="D1696" t="str">
            <v>6500e 4 Years Total (1+3) OnSite Service, Response Time Next Business day</v>
          </cell>
        </row>
        <row r="1697">
          <cell r="B1697">
            <v>2354350</v>
          </cell>
          <cell r="C1697">
            <v>40469.1</v>
          </cell>
          <cell r="D1697" t="str">
            <v>6500e 5 Years Total (1+4) OnSite Service, Response Time Next Business day</v>
          </cell>
        </row>
        <row r="1698">
          <cell r="B1698">
            <v>2354351</v>
          </cell>
          <cell r="C1698">
            <v>12129.599999999999</v>
          </cell>
          <cell r="D1698" t="str">
            <v>6500e 1 Year Renewal OnSite Service, Response Time Next Business Day</v>
          </cell>
        </row>
        <row r="1699">
          <cell r="B1699">
            <v>2354352</v>
          </cell>
          <cell r="C1699">
            <v>15161.999999999998</v>
          </cell>
          <cell r="D1699" t="str">
            <v>6500e 1 Year Post Guarantee OnSite Service, Response Time Next Business Day</v>
          </cell>
        </row>
        <row r="1700">
          <cell r="B1700">
            <v>2354996</v>
          </cell>
          <cell r="C1700">
            <v>3574.8999999999996</v>
          </cell>
          <cell r="D1700" t="str">
            <v>C746 2 Years Total (1+1) OnSite Service, Response Time Next Business day</v>
          </cell>
        </row>
        <row r="1701">
          <cell r="B1701">
            <v>2354997</v>
          </cell>
          <cell r="C1701">
            <v>5856.9</v>
          </cell>
          <cell r="D1701" t="str">
            <v>C746 3 Years Total (1+2) OnSite Service, Response Time Next Business day</v>
          </cell>
        </row>
        <row r="1702">
          <cell r="B1702">
            <v>2354998</v>
          </cell>
          <cell r="C1702">
            <v>8797.5999999999985</v>
          </cell>
          <cell r="D1702" t="str">
            <v>C746 4 Years Total (1+3) OnSite Service, Response Time Next Business day</v>
          </cell>
        </row>
        <row r="1703">
          <cell r="B1703">
            <v>2354999</v>
          </cell>
          <cell r="C1703">
            <v>11713.8</v>
          </cell>
          <cell r="D1703" t="str">
            <v>C746 5 Years Total (1+4) OnSite Service, Response Time Next Business day</v>
          </cell>
        </row>
        <row r="1704">
          <cell r="B1704">
            <v>2355000</v>
          </cell>
          <cell r="C1704">
            <v>4655</v>
          </cell>
          <cell r="D1704" t="str">
            <v>C746 1 Year Renewal OnSite Service, Response Time Next Business Day</v>
          </cell>
        </row>
        <row r="1705">
          <cell r="B1705">
            <v>2355001</v>
          </cell>
          <cell r="C1705">
            <v>5818.4</v>
          </cell>
          <cell r="D1705" t="str">
            <v>C746 1Year Post Guarantee OnSite Service, Response Time Next Business Day</v>
          </cell>
        </row>
        <row r="1706">
          <cell r="B1706">
            <v>2355024</v>
          </cell>
          <cell r="C1706">
            <v>5933.9</v>
          </cell>
          <cell r="D1706" t="str">
            <v>C748,CS748,CS748 2 Years Total (1+1) OnSite Service, Response Time Next Business day</v>
          </cell>
        </row>
        <row r="1707">
          <cell r="B1707">
            <v>2355025</v>
          </cell>
          <cell r="C1707">
            <v>9873.5</v>
          </cell>
          <cell r="D1707" t="str">
            <v>C748,CS748,CS748,CS748 3 Years Total (1+2) OnSite Service, Response Time Next Business day</v>
          </cell>
        </row>
        <row r="1708">
          <cell r="B1708">
            <v>2355026</v>
          </cell>
          <cell r="C1708">
            <v>14809.9</v>
          </cell>
          <cell r="D1708" t="str">
            <v>C748,CS748,CS748 4 Years Total (1+3) OnSite Service, Response Time Next Business day</v>
          </cell>
        </row>
        <row r="1709">
          <cell r="B1709">
            <v>2355027</v>
          </cell>
          <cell r="C1709">
            <v>19770.8</v>
          </cell>
          <cell r="D1709" t="str">
            <v>C748,CS748,CS748 5 Years Total (1+4) OnSite Service, Response Time Next Business day</v>
          </cell>
        </row>
        <row r="1710">
          <cell r="B1710">
            <v>2355028</v>
          </cell>
          <cell r="C1710">
            <v>7721.7</v>
          </cell>
          <cell r="D1710" t="str">
            <v>C748,CS748,CS748 1 Year Renewal OnSite Service, Response Time Next Business Day</v>
          </cell>
        </row>
        <row r="1711">
          <cell r="B1711">
            <v>2355029</v>
          </cell>
          <cell r="C1711">
            <v>9652.2999999999993</v>
          </cell>
          <cell r="D1711" t="str">
            <v>C748,CS748,CS748 1Year Post Guarantee OnSite Service, Response Time Next Business Day</v>
          </cell>
        </row>
        <row r="1712">
          <cell r="B1712">
            <v>2355052</v>
          </cell>
          <cell r="C1712">
            <v>10957.099999999999</v>
          </cell>
          <cell r="D1712" t="str">
            <v>X746 2 Years Total (1+1) OnSite Service, Response Time Next Business day</v>
          </cell>
        </row>
        <row r="1713">
          <cell r="B1713">
            <v>2355053</v>
          </cell>
          <cell r="C1713">
            <v>18244.099999999999</v>
          </cell>
          <cell r="D1713" t="str">
            <v>X746 3 Years Total (1+2) OnSite Service, Response Time Next Business day</v>
          </cell>
        </row>
        <row r="1714">
          <cell r="B1714">
            <v>2355054</v>
          </cell>
          <cell r="C1714">
            <v>27410.6</v>
          </cell>
          <cell r="D1714" t="str">
            <v>X746 4 Years Total (1+3) OnSite Service, Response Time Next Business day</v>
          </cell>
        </row>
        <row r="1715">
          <cell r="B1715">
            <v>2355055</v>
          </cell>
          <cell r="C1715">
            <v>36533</v>
          </cell>
          <cell r="D1715" t="str">
            <v>X746 5 Years Total (1+4) OnSite Service, Response Time Next Business day</v>
          </cell>
        </row>
        <row r="1716">
          <cell r="B1716">
            <v>2355056</v>
          </cell>
          <cell r="C1716">
            <v>10950.8</v>
          </cell>
          <cell r="D1716" t="str">
            <v>X746 1 Year Renewal OnSite Service, Response Time Next Business Day</v>
          </cell>
        </row>
        <row r="1717">
          <cell r="B1717">
            <v>2355057</v>
          </cell>
          <cell r="C1717">
            <v>13688.5</v>
          </cell>
          <cell r="D1717" t="str">
            <v>X746 1Year Post Guarantee OnSite Service, Response Time Next Business Day</v>
          </cell>
        </row>
        <row r="1718">
          <cell r="B1718">
            <v>2355080</v>
          </cell>
          <cell r="C1718">
            <v>10957.099999999999</v>
          </cell>
          <cell r="D1718" t="str">
            <v>X748 2 Years Total (1+1) OnSite Service, Response Time Next Business day</v>
          </cell>
        </row>
        <row r="1719">
          <cell r="B1719">
            <v>2355081</v>
          </cell>
          <cell r="C1719">
            <v>18244.099999999999</v>
          </cell>
          <cell r="D1719" t="str">
            <v>X748 3 Years Total (1+2) OnSite Service, Response Time Next Business day</v>
          </cell>
        </row>
        <row r="1720">
          <cell r="B1720">
            <v>2355082</v>
          </cell>
          <cell r="C1720">
            <v>27410.6</v>
          </cell>
          <cell r="D1720" t="str">
            <v>X748 4 Years Total (1+3) OnSite Service, Response Time Next Business day</v>
          </cell>
        </row>
        <row r="1721">
          <cell r="B1721">
            <v>2355083</v>
          </cell>
          <cell r="C1721">
            <v>36533</v>
          </cell>
          <cell r="D1721" t="str">
            <v>X748 5 Years Total (1+4) OnSite Service, Response Time Next Business day</v>
          </cell>
        </row>
        <row r="1722">
          <cell r="B1722">
            <v>2355084</v>
          </cell>
          <cell r="C1722">
            <v>10950.8</v>
          </cell>
          <cell r="D1722" t="str">
            <v>X748 1 Year Renewal OnSite Service, Response Time Next Business Day</v>
          </cell>
        </row>
        <row r="1723">
          <cell r="B1723">
            <v>2355085</v>
          </cell>
          <cell r="C1723">
            <v>13688.5</v>
          </cell>
          <cell r="D1723" t="str">
            <v>X748 1Year Post Guarantee OnSite Service, Response Time Next Business Day</v>
          </cell>
        </row>
        <row r="1724">
          <cell r="B1724">
            <v>2355970</v>
          </cell>
          <cell r="C1724">
            <v>2688.7</v>
          </cell>
          <cell r="D1724" t="str">
            <v>MS710  2 Years total (1+1) OnSite Service</v>
          </cell>
        </row>
        <row r="1725">
          <cell r="B1725">
            <v>2355971</v>
          </cell>
          <cell r="C1725">
            <v>5377.4</v>
          </cell>
          <cell r="D1725" t="str">
            <v>MS710  3 Years total (1+2) OnSite Service</v>
          </cell>
        </row>
        <row r="1726">
          <cell r="B1726">
            <v>2355972</v>
          </cell>
          <cell r="C1726">
            <v>8080.7999999999993</v>
          </cell>
          <cell r="D1726" t="str">
            <v>MS710  4 Years total (1+3) OnSite Service</v>
          </cell>
        </row>
        <row r="1727">
          <cell r="B1727">
            <v>2355973</v>
          </cell>
          <cell r="C1727">
            <v>10754.099999999999</v>
          </cell>
          <cell r="D1727" t="str">
            <v>MS710  5 Years total (1+4) OnSite Service</v>
          </cell>
        </row>
        <row r="1728">
          <cell r="B1728">
            <v>2355974</v>
          </cell>
          <cell r="C1728">
            <v>3238.2</v>
          </cell>
          <cell r="D1728" t="str">
            <v>MS710 1 Year Renewal OnSite Service</v>
          </cell>
        </row>
        <row r="1729">
          <cell r="B1729">
            <v>2355975</v>
          </cell>
          <cell r="C1729">
            <v>4047.3999999999996</v>
          </cell>
          <cell r="D1729" t="str">
            <v>MS710 1 Year Post Guarantee OnSite Service</v>
          </cell>
        </row>
        <row r="1730">
          <cell r="B1730">
            <v>2356016</v>
          </cell>
          <cell r="C1730">
            <v>3639.2999999999997</v>
          </cell>
          <cell r="D1730" t="str">
            <v>MS711  2 Years total (1+1) OnSite Service</v>
          </cell>
        </row>
        <row r="1731">
          <cell r="B1731">
            <v>2356017</v>
          </cell>
          <cell r="C1731">
            <v>7278.5999999999995</v>
          </cell>
          <cell r="D1731" t="str">
            <v>MS711  3 Years total (1+2) OnSite Service</v>
          </cell>
        </row>
        <row r="1732">
          <cell r="B1732">
            <v>2356018</v>
          </cell>
          <cell r="C1732">
            <v>10932.599999999999</v>
          </cell>
          <cell r="D1732" t="str">
            <v>MS711  4 Years total (1+3) OnSite Service</v>
          </cell>
        </row>
        <row r="1733">
          <cell r="B1733">
            <v>2356019</v>
          </cell>
          <cell r="C1733">
            <v>14556.499999999998</v>
          </cell>
          <cell r="D1733" t="str">
            <v>MS711  5 Years total (1+4) OnSite Service</v>
          </cell>
        </row>
        <row r="1734">
          <cell r="B1734">
            <v>2356020</v>
          </cell>
          <cell r="C1734">
            <v>4367.2999999999993</v>
          </cell>
          <cell r="D1734" t="str">
            <v>MS711 1 Year Renewal OnSite Service</v>
          </cell>
        </row>
        <row r="1735">
          <cell r="B1735">
            <v>2356021</v>
          </cell>
          <cell r="C1735">
            <v>5458.5999999999995</v>
          </cell>
          <cell r="D1735" t="str">
            <v>MS711 1 Year Post Guarantee OnSite Service</v>
          </cell>
        </row>
        <row r="1736">
          <cell r="B1736">
            <v>2355108</v>
          </cell>
          <cell r="C1736">
            <v>11868.5</v>
          </cell>
          <cell r="D1736" t="str">
            <v>MX710,XM5163  2 Years total (1+1) OnSite Service</v>
          </cell>
        </row>
        <row r="1737">
          <cell r="B1737">
            <v>2355109</v>
          </cell>
          <cell r="C1737">
            <v>23736.3</v>
          </cell>
          <cell r="D1737" t="str">
            <v>MX710,XM5163 3 Years total (1+2) OnSite Service</v>
          </cell>
        </row>
        <row r="1738">
          <cell r="B1738">
            <v>2355110</v>
          </cell>
          <cell r="C1738">
            <v>35619.5</v>
          </cell>
          <cell r="D1738" t="str">
            <v>MX710,XM5163 4 Years total (1+3) OnSite Service</v>
          </cell>
        </row>
        <row r="1739">
          <cell r="B1739">
            <v>2355111</v>
          </cell>
          <cell r="C1739">
            <v>47473.299999999996</v>
          </cell>
          <cell r="D1739" t="str">
            <v>MX710,XM5163 5 Years total (1+4) OnSite Service</v>
          </cell>
        </row>
        <row r="1740">
          <cell r="B1740">
            <v>2355112</v>
          </cell>
          <cell r="C1740">
            <v>14230.3</v>
          </cell>
          <cell r="D1740" t="str">
            <v>MX710,XM5163 1 Year Renewal OnSite Service</v>
          </cell>
        </row>
        <row r="1741">
          <cell r="B1741">
            <v>2355113</v>
          </cell>
          <cell r="C1741">
            <v>17787.699999999997</v>
          </cell>
          <cell r="D1741" t="str">
            <v>MX710,XM5163 1 Year Post Guarantee OnSite Service</v>
          </cell>
        </row>
        <row r="1742">
          <cell r="B1742">
            <v>2355136</v>
          </cell>
          <cell r="C1742">
            <v>11868.5</v>
          </cell>
          <cell r="D1742" t="str">
            <v>MX711,XM5170  2 Years total (1+1) OnSite Service</v>
          </cell>
        </row>
        <row r="1743">
          <cell r="B1743">
            <v>2355137</v>
          </cell>
          <cell r="C1743">
            <v>23736.3</v>
          </cell>
          <cell r="D1743" t="str">
            <v>MX711,XM5170 3 Years total (1+2) OnSite Service</v>
          </cell>
        </row>
        <row r="1744">
          <cell r="B1744">
            <v>2355138</v>
          </cell>
          <cell r="C1744">
            <v>35619.5</v>
          </cell>
          <cell r="D1744" t="str">
            <v>MX711,XM5170 4 Years total (1+3) OnSite Service</v>
          </cell>
        </row>
        <row r="1745">
          <cell r="B1745">
            <v>2355139</v>
          </cell>
          <cell r="C1745">
            <v>47473.299999999996</v>
          </cell>
          <cell r="D1745" t="str">
            <v>MX711,XM5170 5 Years total (1+4) OnSite Service</v>
          </cell>
        </row>
        <row r="1746">
          <cell r="B1746">
            <v>2355140</v>
          </cell>
          <cell r="C1746">
            <v>14230.3</v>
          </cell>
          <cell r="D1746" t="str">
            <v>MX711,XM5170 1 Year Renewal OnSite Service</v>
          </cell>
        </row>
        <row r="1747">
          <cell r="B1747">
            <v>2355141</v>
          </cell>
          <cell r="C1747">
            <v>17787.699999999997</v>
          </cell>
          <cell r="D1747" t="str">
            <v>MX711,XM5170 1 Year Post Guarantee OnSite Service</v>
          </cell>
        </row>
        <row r="1748">
          <cell r="B1748">
            <v>2355164</v>
          </cell>
          <cell r="C1748">
            <v>11868.5</v>
          </cell>
          <cell r="D1748" t="str">
            <v>MX810,XM7155  2 Years total (1+1) OnSite Service</v>
          </cell>
        </row>
        <row r="1749">
          <cell r="B1749">
            <v>2355165</v>
          </cell>
          <cell r="C1749">
            <v>23736.3</v>
          </cell>
          <cell r="D1749" t="str">
            <v>MX810,XM7155 3 Years total (1+2) OnSite Service</v>
          </cell>
        </row>
        <row r="1750">
          <cell r="B1750">
            <v>2355166</v>
          </cell>
          <cell r="C1750">
            <v>35619.5</v>
          </cell>
          <cell r="D1750" t="str">
            <v>MX810,XM7155 4 Years total (1+3) OnSite Service</v>
          </cell>
        </row>
        <row r="1751">
          <cell r="B1751">
            <v>2355167</v>
          </cell>
          <cell r="C1751">
            <v>47473.299999999996</v>
          </cell>
          <cell r="D1751" t="str">
            <v>MX810,XM7155 5 Years total (1+4) OnSite Service</v>
          </cell>
        </row>
        <row r="1752">
          <cell r="B1752">
            <v>2355168</v>
          </cell>
          <cell r="C1752">
            <v>14230.3</v>
          </cell>
          <cell r="D1752" t="str">
            <v>MX810,XM7155 1 Year Renewal OnSite Service</v>
          </cell>
        </row>
        <row r="1753">
          <cell r="B1753">
            <v>2355169</v>
          </cell>
          <cell r="C1753">
            <v>17787.699999999997</v>
          </cell>
          <cell r="D1753" t="str">
            <v>MX810,XM7155 1 Year Post Guarantee OnSite Service</v>
          </cell>
        </row>
        <row r="1754">
          <cell r="B1754">
            <v>2355192</v>
          </cell>
          <cell r="C1754">
            <v>11868.5</v>
          </cell>
          <cell r="D1754" t="str">
            <v>MX811,XM7163  2 Years total (1+1) OnSite Service</v>
          </cell>
        </row>
        <row r="1755">
          <cell r="B1755">
            <v>2355193</v>
          </cell>
          <cell r="C1755">
            <v>23736.3</v>
          </cell>
          <cell r="D1755" t="str">
            <v>MX811,XM7163 3 Years total (1+2) OnSite Service</v>
          </cell>
        </row>
        <row r="1756">
          <cell r="B1756">
            <v>2355194</v>
          </cell>
          <cell r="C1756">
            <v>35619.5</v>
          </cell>
          <cell r="D1756" t="str">
            <v>MX811,XM7163 4 Years total (1+3) OnSite Service</v>
          </cell>
        </row>
        <row r="1757">
          <cell r="B1757">
            <v>2355195</v>
          </cell>
          <cell r="C1757">
            <v>47473.299999999996</v>
          </cell>
          <cell r="D1757" t="str">
            <v>MX811,XM7163 5 Years total (1+4) OnSite Service</v>
          </cell>
        </row>
        <row r="1758">
          <cell r="B1758">
            <v>2355196</v>
          </cell>
          <cell r="C1758">
            <v>14230.3</v>
          </cell>
          <cell r="D1758" t="str">
            <v>MX811,XM7163 1 Year Renewal OnSite Service</v>
          </cell>
        </row>
        <row r="1759">
          <cell r="B1759">
            <v>2355197</v>
          </cell>
          <cell r="C1759">
            <v>17787.699999999997</v>
          </cell>
          <cell r="D1759" t="str">
            <v>MX811,XM7163 1 Year Post Guarantee OnSite Service</v>
          </cell>
        </row>
        <row r="1760">
          <cell r="B1760">
            <v>2355220</v>
          </cell>
          <cell r="C1760">
            <v>11868.5</v>
          </cell>
          <cell r="D1760" t="str">
            <v>MX812,XM7170  2 Years total (1+1) OnSite Service</v>
          </cell>
        </row>
        <row r="1761">
          <cell r="B1761">
            <v>2355221</v>
          </cell>
          <cell r="C1761">
            <v>23736.3</v>
          </cell>
          <cell r="D1761" t="str">
            <v>MX812,XM7170 3 Years total (1+2) OnSite Service</v>
          </cell>
        </row>
        <row r="1762">
          <cell r="B1762">
            <v>2355222</v>
          </cell>
          <cell r="C1762">
            <v>35619.5</v>
          </cell>
          <cell r="D1762" t="str">
            <v>MX812,XM7170 4 Years total (1+3) OnSite Service</v>
          </cell>
        </row>
        <row r="1763">
          <cell r="B1763">
            <v>2355223</v>
          </cell>
          <cell r="C1763">
            <v>47473.299999999996</v>
          </cell>
          <cell r="D1763" t="str">
            <v>MX812,XM7170 5 Years total (1+4) OnSite Service</v>
          </cell>
        </row>
        <row r="1764">
          <cell r="B1764">
            <v>2355224</v>
          </cell>
          <cell r="C1764">
            <v>14230.3</v>
          </cell>
          <cell r="D1764" t="str">
            <v>MX812,XM7170 1 Year Renewal OnSite Service</v>
          </cell>
        </row>
        <row r="1765">
          <cell r="B1765">
            <v>2355225</v>
          </cell>
          <cell r="C1765">
            <v>17787.699999999997</v>
          </cell>
          <cell r="D1765" t="str">
            <v>MX812,XM7170 1 Year Post Guarantee OnSite Service</v>
          </cell>
        </row>
        <row r="1766">
          <cell r="B1766">
            <v>2355488</v>
          </cell>
          <cell r="C1766">
            <v>2822.3999999999996</v>
          </cell>
          <cell r="D1766" t="str">
            <v>MX310  2 Years total (1+1) OnSite Service</v>
          </cell>
        </row>
        <row r="1767">
          <cell r="B1767">
            <v>2355489</v>
          </cell>
          <cell r="C1767">
            <v>4723.5999999999995</v>
          </cell>
          <cell r="D1767" t="str">
            <v>MX310 3 Years total (1+2) OnSite Service</v>
          </cell>
        </row>
        <row r="1768">
          <cell r="B1768">
            <v>2355490</v>
          </cell>
          <cell r="C1768">
            <v>7100.0999999999995</v>
          </cell>
          <cell r="D1768" t="str">
            <v>MX310 4 Years total (1+3) OnSite Service</v>
          </cell>
        </row>
        <row r="1769">
          <cell r="B1769">
            <v>2355491</v>
          </cell>
          <cell r="C1769">
            <v>10070.9</v>
          </cell>
          <cell r="D1769" t="str">
            <v>MX310 5 Years total (1+4) OnSite Service</v>
          </cell>
        </row>
        <row r="1770">
          <cell r="B1770">
            <v>2355492</v>
          </cell>
          <cell r="C1770">
            <v>4129.3</v>
          </cell>
          <cell r="D1770" t="str">
            <v>MX310 1 Year Renewal OnSite Service</v>
          </cell>
        </row>
        <row r="1771">
          <cell r="B1771">
            <v>2355493</v>
          </cell>
          <cell r="C1771">
            <v>5161.7999999999993</v>
          </cell>
          <cell r="D1771" t="str">
            <v>MX310 1 Year Post Guarantee OnSite Service</v>
          </cell>
        </row>
        <row r="1772">
          <cell r="B1772">
            <v>2355526</v>
          </cell>
          <cell r="C1772">
            <v>2822.3999999999996</v>
          </cell>
          <cell r="D1772" t="str">
            <v>MX410,XM1140  2 Years total (1+1) OnSite Service</v>
          </cell>
        </row>
        <row r="1773">
          <cell r="B1773">
            <v>2355527</v>
          </cell>
          <cell r="C1773">
            <v>4723.5999999999995</v>
          </cell>
          <cell r="D1773" t="str">
            <v>MX410,XM1140 3 Years total (1+2) OnSite Service</v>
          </cell>
        </row>
        <row r="1774">
          <cell r="B1774">
            <v>2355528</v>
          </cell>
          <cell r="C1774">
            <v>7100.0999999999995</v>
          </cell>
          <cell r="D1774" t="str">
            <v>MX410,XM1140 4 Years total (1+3) OnSite Service</v>
          </cell>
        </row>
        <row r="1775">
          <cell r="B1775">
            <v>2355529</v>
          </cell>
          <cell r="C1775">
            <v>10070.9</v>
          </cell>
          <cell r="D1775" t="str">
            <v>MX410,XM1140 5 Years total (1+4) OnSite Service</v>
          </cell>
        </row>
        <row r="1776">
          <cell r="B1776">
            <v>2355530</v>
          </cell>
          <cell r="C1776">
            <v>3668.7</v>
          </cell>
          <cell r="D1776" t="str">
            <v>MX410,XM1140 1 Year Renewal OnSite Service</v>
          </cell>
        </row>
        <row r="1777">
          <cell r="B1777">
            <v>2355531</v>
          </cell>
          <cell r="C1777">
            <v>4586.3999999999996</v>
          </cell>
          <cell r="D1777" t="str">
            <v>MX410,XM1140 1 Year Post Guarantee OnSite Service</v>
          </cell>
        </row>
        <row r="1778">
          <cell r="B1778">
            <v>2355564</v>
          </cell>
          <cell r="C1778">
            <v>8105.2999999999993</v>
          </cell>
          <cell r="D1778" t="str">
            <v>MX51x,XM1145  2 Years total (1+1) OnSite Service</v>
          </cell>
        </row>
        <row r="1779">
          <cell r="B1779">
            <v>2355565</v>
          </cell>
          <cell r="C1779">
            <v>13524</v>
          </cell>
          <cell r="D1779" t="str">
            <v>MX51x,XM1145 3 Years total (1+2) OnSite Service</v>
          </cell>
        </row>
        <row r="1780">
          <cell r="B1780">
            <v>2355566</v>
          </cell>
          <cell r="C1780">
            <v>20274.8</v>
          </cell>
          <cell r="D1780" t="str">
            <v>MX51x,XM1145 4 Years total (1+3) OnSite Service</v>
          </cell>
        </row>
        <row r="1781">
          <cell r="B1781">
            <v>2355567</v>
          </cell>
          <cell r="C1781">
            <v>27048.699999999997</v>
          </cell>
          <cell r="D1781" t="str">
            <v>MX51x,XM1145 5 Years total (1+4) OnSite Service</v>
          </cell>
        </row>
        <row r="1782">
          <cell r="B1782">
            <v>2355568</v>
          </cell>
          <cell r="C1782">
            <v>13864.9</v>
          </cell>
          <cell r="D1782" t="str">
            <v>MX51x,XM1145 1 Year Renewal OnSite Service</v>
          </cell>
        </row>
        <row r="1783">
          <cell r="B1783">
            <v>2355569</v>
          </cell>
          <cell r="C1783">
            <v>17330.599999999999</v>
          </cell>
          <cell r="D1783" t="str">
            <v>MX51x,XM1145 1 Year Post Guarantee OnSite Service</v>
          </cell>
        </row>
        <row r="1784">
          <cell r="B1784">
            <v>2355602</v>
          </cell>
          <cell r="C1784">
            <v>10665.199999999999</v>
          </cell>
          <cell r="D1784" t="str">
            <v>MX61x,XM3150  2 Years total (1+1) OnSite Service</v>
          </cell>
        </row>
        <row r="1785">
          <cell r="B1785">
            <v>2355603</v>
          </cell>
          <cell r="C1785">
            <v>17794.699999999997</v>
          </cell>
          <cell r="D1785" t="str">
            <v>MX61x,XM3150 3 Years total (1+2) OnSite Service</v>
          </cell>
        </row>
        <row r="1786">
          <cell r="B1786">
            <v>2355604</v>
          </cell>
          <cell r="C1786">
            <v>26677.699999999997</v>
          </cell>
          <cell r="D1786" t="str">
            <v>MX61x,XM3150 4 Years total (1+3) OnSite Service</v>
          </cell>
        </row>
        <row r="1787">
          <cell r="B1787">
            <v>2355605</v>
          </cell>
          <cell r="C1787">
            <v>35590.1</v>
          </cell>
          <cell r="D1787" t="str">
            <v>MX61x,XM3150 5 Years total (1+4) OnSite Service</v>
          </cell>
        </row>
        <row r="1788">
          <cell r="B1788">
            <v>2355606</v>
          </cell>
          <cell r="C1788">
            <v>13864.9</v>
          </cell>
          <cell r="D1788" t="str">
            <v>MX61x,XM3150 1 Year Renewal OnSite Service</v>
          </cell>
        </row>
        <row r="1789">
          <cell r="B1789">
            <v>2355607</v>
          </cell>
          <cell r="C1789">
            <v>17330.599999999999</v>
          </cell>
          <cell r="D1789" t="str">
            <v>MX61x,XM3150 1 Year Post Guarantee OnSite Service</v>
          </cell>
        </row>
        <row r="1790">
          <cell r="B1790">
            <v>2355647</v>
          </cell>
          <cell r="C1790">
            <v>350.7</v>
          </cell>
          <cell r="D1790" t="str">
            <v>MS310 Base Guarantee Upgrade, OnSite Service, (1st Year)</v>
          </cell>
        </row>
        <row r="1791">
          <cell r="B1791">
            <v>2355648</v>
          </cell>
          <cell r="C1791">
            <v>1188.5999999999999</v>
          </cell>
          <cell r="D1791" t="str">
            <v>MS310  2 Years total (1+1) OnSite Service</v>
          </cell>
        </row>
        <row r="1792">
          <cell r="B1792">
            <v>2355649</v>
          </cell>
          <cell r="C1792">
            <v>1990.1</v>
          </cell>
          <cell r="D1792" t="str">
            <v>MS310 3 Years total (1+2) OnSite Service</v>
          </cell>
        </row>
        <row r="1793">
          <cell r="B1793">
            <v>2355650</v>
          </cell>
          <cell r="C1793">
            <v>2732.7999999999997</v>
          </cell>
          <cell r="D1793" t="str">
            <v>MS310 4 Years total (1+3) OnSite Service</v>
          </cell>
        </row>
        <row r="1794">
          <cell r="B1794">
            <v>2355651</v>
          </cell>
          <cell r="C1794">
            <v>4812.5</v>
          </cell>
          <cell r="D1794" t="str">
            <v>MS310 5 Years total (1+4) OnSite Service</v>
          </cell>
        </row>
        <row r="1795">
          <cell r="B1795">
            <v>2355652</v>
          </cell>
          <cell r="C1795">
            <v>2495.5</v>
          </cell>
          <cell r="D1795" t="str">
            <v>MS310 1 Year Renewal OnSite Service</v>
          </cell>
        </row>
        <row r="1796">
          <cell r="B1796">
            <v>2355653</v>
          </cell>
          <cell r="C1796">
            <v>3119.2</v>
          </cell>
          <cell r="D1796" t="str">
            <v>MS310 1 Year Post Guarantee OnSite Service</v>
          </cell>
        </row>
        <row r="1797">
          <cell r="B1797">
            <v>2355693</v>
          </cell>
          <cell r="C1797">
            <v>335.29999999999995</v>
          </cell>
          <cell r="D1797" t="str">
            <v>MS410,M1140  Base Guarantee Upgrade, OnSite Service, (1st Year)</v>
          </cell>
        </row>
        <row r="1798">
          <cell r="B1798">
            <v>2355694</v>
          </cell>
          <cell r="C1798">
            <v>1329.3</v>
          </cell>
          <cell r="D1798" t="str">
            <v>MS410,M1140  2 Years total (1+1) OnSite Service</v>
          </cell>
        </row>
        <row r="1799">
          <cell r="B1799">
            <v>2355695</v>
          </cell>
          <cell r="C1799">
            <v>2571.7999999999997</v>
          </cell>
          <cell r="D1799" t="str">
            <v>MS410,M1140 3 Years total (1+2) OnSite Service</v>
          </cell>
        </row>
        <row r="1800">
          <cell r="B1800">
            <v>2355696</v>
          </cell>
          <cell r="C1800">
            <v>4617.8999999999996</v>
          </cell>
          <cell r="D1800" t="str">
            <v>MS410,M1140 4 Years total (1+3) OnSite Service</v>
          </cell>
        </row>
        <row r="1801">
          <cell r="B1801">
            <v>2355697</v>
          </cell>
          <cell r="C1801">
            <v>8124.9</v>
          </cell>
          <cell r="D1801" t="str">
            <v>MS410,M1140 5 Years total (1+4) OnSite Service</v>
          </cell>
        </row>
        <row r="1802">
          <cell r="B1802">
            <v>2355698</v>
          </cell>
          <cell r="C1802">
            <v>2776.8999999999996</v>
          </cell>
          <cell r="D1802" t="str">
            <v>MS410,M1140 1 Year Renewal OnSite Service</v>
          </cell>
        </row>
        <row r="1803">
          <cell r="B1803">
            <v>2355699</v>
          </cell>
          <cell r="C1803">
            <v>3470.6</v>
          </cell>
          <cell r="D1803" t="str">
            <v>MS410,M1140 1 Year Post Guarantee OnSite Service</v>
          </cell>
        </row>
        <row r="1804">
          <cell r="B1804">
            <v>2355739</v>
          </cell>
          <cell r="C1804">
            <v>1236.8999999999999</v>
          </cell>
          <cell r="D1804" t="str">
            <v>MS510,M1145  Base Guarantee Upgrade, OnSite Service, (1st Year)</v>
          </cell>
        </row>
        <row r="1805">
          <cell r="B1805">
            <v>2355740</v>
          </cell>
          <cell r="C1805">
            <v>3208.1</v>
          </cell>
          <cell r="D1805" t="str">
            <v>MS510,M1145  2 Years total (1+1) OnSite Service</v>
          </cell>
        </row>
        <row r="1806">
          <cell r="B1806">
            <v>2355741</v>
          </cell>
          <cell r="C1806">
            <v>5347.2999999999993</v>
          </cell>
          <cell r="D1806" t="str">
            <v>MS510,M1145 3 Years total (1+2) OnSite Service</v>
          </cell>
        </row>
        <row r="1807">
          <cell r="B1807">
            <v>2355742</v>
          </cell>
          <cell r="C1807">
            <v>8050.7</v>
          </cell>
          <cell r="D1807" t="str">
            <v>MS510,M1145 4 Years total (1+3) OnSite Service</v>
          </cell>
        </row>
        <row r="1808">
          <cell r="B1808">
            <v>2355743</v>
          </cell>
          <cell r="C1808">
            <v>10694.599999999999</v>
          </cell>
          <cell r="D1808" t="str">
            <v>MS510,M1145 5 Years total (1+4) OnSite Service</v>
          </cell>
        </row>
        <row r="1809">
          <cell r="B1809">
            <v>2355744</v>
          </cell>
          <cell r="C1809">
            <v>2757.2999999999997</v>
          </cell>
          <cell r="D1809" t="str">
            <v>MS510,M1145 1 Year Renewal OnSite Service</v>
          </cell>
        </row>
        <row r="1810">
          <cell r="B1810">
            <v>2355745</v>
          </cell>
          <cell r="C1810">
            <v>3446.7999999999997</v>
          </cell>
          <cell r="D1810" t="str">
            <v>MS510,M1145 1 Year Post Guarantee OnSite Service</v>
          </cell>
        </row>
        <row r="1811">
          <cell r="B1811">
            <v>2355785</v>
          </cell>
          <cell r="C1811">
            <v>1236.8999999999999</v>
          </cell>
          <cell r="D1811" t="str">
            <v>MS610 Base Guarantee Upgrade, OnSite Service, (1st Year)</v>
          </cell>
        </row>
        <row r="1812">
          <cell r="B1812">
            <v>2355786</v>
          </cell>
          <cell r="C1812">
            <v>3208.1</v>
          </cell>
          <cell r="D1812" t="str">
            <v>MS610,M3150  2 Years total (1+1) OnSite Service</v>
          </cell>
        </row>
        <row r="1813">
          <cell r="B1813">
            <v>2355787</v>
          </cell>
          <cell r="C1813">
            <v>5347.2999999999993</v>
          </cell>
          <cell r="D1813" t="str">
            <v>MS610,M3150 3 Years total (1+2) OnSite Service</v>
          </cell>
        </row>
        <row r="1814">
          <cell r="B1814">
            <v>2355788</v>
          </cell>
          <cell r="C1814">
            <v>8050.7</v>
          </cell>
          <cell r="D1814" t="str">
            <v>MS610,M3150 4 Years total (1+3) OnSite Service</v>
          </cell>
        </row>
        <row r="1815">
          <cell r="B1815">
            <v>2355789</v>
          </cell>
          <cell r="C1815">
            <v>10694.599999999999</v>
          </cell>
          <cell r="D1815" t="str">
            <v>MS610,M3150 5 Years total (1+4) OnSite Service</v>
          </cell>
        </row>
        <row r="1816">
          <cell r="B1816">
            <v>2355790</v>
          </cell>
          <cell r="C1816">
            <v>3029.6</v>
          </cell>
          <cell r="D1816" t="str">
            <v>MS610,M3150 1 Year Renewal OnSite Service</v>
          </cell>
        </row>
        <row r="1817">
          <cell r="B1817">
            <v>2355791</v>
          </cell>
          <cell r="C1817">
            <v>3786.9999999999995</v>
          </cell>
          <cell r="D1817" t="str">
            <v>MS610,M3150 1 Year Post Guarantee OnSite Service</v>
          </cell>
        </row>
        <row r="1818">
          <cell r="B1818">
            <v>2355832</v>
          </cell>
          <cell r="C1818">
            <v>2688.7</v>
          </cell>
          <cell r="D1818" t="str">
            <v>MS810,M5155  2 Years total (1+1) OnSite Service</v>
          </cell>
        </row>
        <row r="1819">
          <cell r="B1819">
            <v>2355833</v>
          </cell>
          <cell r="C1819">
            <v>5377.4</v>
          </cell>
          <cell r="D1819" t="str">
            <v>MS810,M5155  3 Years total (1+2) OnSite Service</v>
          </cell>
        </row>
        <row r="1820">
          <cell r="B1820">
            <v>2355834</v>
          </cell>
          <cell r="C1820">
            <v>8080.7999999999993</v>
          </cell>
          <cell r="D1820" t="str">
            <v>MS810,M5155  4 Years total (1+3) OnSite Service</v>
          </cell>
        </row>
        <row r="1821">
          <cell r="B1821">
            <v>2355835</v>
          </cell>
          <cell r="C1821">
            <v>10754.099999999999</v>
          </cell>
          <cell r="D1821" t="str">
            <v>MS810,M5155  5 Years total (1+4) OnSite Service</v>
          </cell>
        </row>
        <row r="1822">
          <cell r="B1822">
            <v>2355836</v>
          </cell>
          <cell r="C1822">
            <v>3238.2</v>
          </cell>
          <cell r="D1822" t="str">
            <v>MS810,M5155 1 Year Renewal OnSite Service</v>
          </cell>
        </row>
        <row r="1823">
          <cell r="B1823">
            <v>2355837</v>
          </cell>
          <cell r="C1823">
            <v>4047.3999999999996</v>
          </cell>
          <cell r="D1823" t="str">
            <v>MS810,M5155 1 Year Post Guarantee OnSite Service</v>
          </cell>
        </row>
        <row r="1824">
          <cell r="B1824">
            <v>2355878</v>
          </cell>
          <cell r="C1824">
            <v>3639.2999999999997</v>
          </cell>
          <cell r="D1824" t="str">
            <v>MS811,M5163  2 Years total (1+1) OnSite Service</v>
          </cell>
        </row>
        <row r="1825">
          <cell r="B1825">
            <v>2355879</v>
          </cell>
          <cell r="C1825">
            <v>7278.5999999999995</v>
          </cell>
          <cell r="D1825" t="str">
            <v>MS811,M5163  3 Years total (1+2) OnSite Service</v>
          </cell>
        </row>
        <row r="1826">
          <cell r="B1826">
            <v>2355880</v>
          </cell>
          <cell r="C1826">
            <v>10932.599999999999</v>
          </cell>
          <cell r="D1826" t="str">
            <v>MS811,M5163  4 Years total (1+3) OnSite Service</v>
          </cell>
        </row>
        <row r="1827">
          <cell r="B1827">
            <v>2355881</v>
          </cell>
          <cell r="C1827">
            <v>14556.499999999998</v>
          </cell>
          <cell r="D1827" t="str">
            <v>MS811,M5163  5 Years total (1+4) OnSite Service</v>
          </cell>
        </row>
        <row r="1828">
          <cell r="B1828">
            <v>2355882</v>
          </cell>
          <cell r="C1828">
            <v>4367.2999999999993</v>
          </cell>
          <cell r="D1828" t="str">
            <v>MS811,M5163 1 Year Renewal OnSite Service</v>
          </cell>
        </row>
        <row r="1829">
          <cell r="B1829">
            <v>2355883</v>
          </cell>
          <cell r="C1829">
            <v>5458.5999999999995</v>
          </cell>
          <cell r="D1829" t="str">
            <v>MS811,M5163 1 Year Post Guarantee OnSite Service</v>
          </cell>
        </row>
        <row r="1830">
          <cell r="B1830">
            <v>2355924</v>
          </cell>
          <cell r="C1830">
            <v>4842.5999999999995</v>
          </cell>
          <cell r="D1830" t="str">
            <v>MS812,M5170  2 Years total (1+1) OnSite Service</v>
          </cell>
        </row>
        <row r="1831">
          <cell r="B1831">
            <v>2355925</v>
          </cell>
          <cell r="C1831">
            <v>9684.5</v>
          </cell>
          <cell r="D1831" t="str">
            <v>MS812,M5170  3 Years total (1+2) OnSite Service</v>
          </cell>
        </row>
        <row r="1832">
          <cell r="B1832">
            <v>2355926</v>
          </cell>
          <cell r="C1832">
            <v>14527.099999999999</v>
          </cell>
          <cell r="D1832" t="str">
            <v>MS812,M5170  4 Years total (1+3) OnSite Service</v>
          </cell>
        </row>
        <row r="1833">
          <cell r="B1833">
            <v>2355927</v>
          </cell>
          <cell r="C1833">
            <v>19369.699999999997</v>
          </cell>
          <cell r="D1833" t="str">
            <v>MS812,M5170  5 Years total (1+4) OnSite Service</v>
          </cell>
        </row>
        <row r="1834">
          <cell r="B1834">
            <v>2355928</v>
          </cell>
          <cell r="C1834">
            <v>5822.5999999999995</v>
          </cell>
          <cell r="D1834" t="str">
            <v>MS812,M5170 1 Year Renewal OnSite Service</v>
          </cell>
        </row>
        <row r="1835">
          <cell r="B1835">
            <v>2355929</v>
          </cell>
          <cell r="C1835">
            <v>7278.5999999999995</v>
          </cell>
          <cell r="D1835" t="str">
            <v>MS812,M5170 1 Year Post Guarantee OnSite Service</v>
          </cell>
        </row>
        <row r="1836">
          <cell r="B1836">
            <v>2355970</v>
          </cell>
          <cell r="C1836">
            <v>2688.7</v>
          </cell>
          <cell r="D1836" t="str">
            <v>MS710  2 Years total (1+1) OnSite Service</v>
          </cell>
        </row>
        <row r="1837">
          <cell r="B1837">
            <v>2355971</v>
          </cell>
          <cell r="C1837">
            <v>5377.4</v>
          </cell>
          <cell r="D1837" t="str">
            <v>MS710  3 Years total (1+2) OnSite Service</v>
          </cell>
        </row>
        <row r="1838">
          <cell r="B1838">
            <v>2355972</v>
          </cell>
          <cell r="C1838">
            <v>8080.7999999999993</v>
          </cell>
          <cell r="D1838" t="str">
            <v>MS710  4 Years total (1+3) OnSite Service</v>
          </cell>
        </row>
        <row r="1839">
          <cell r="B1839">
            <v>2355973</v>
          </cell>
          <cell r="C1839">
            <v>10754.099999999999</v>
          </cell>
          <cell r="D1839" t="str">
            <v>MS710  5 Years total (1+4) OnSite Service</v>
          </cell>
        </row>
        <row r="1840">
          <cell r="B1840">
            <v>2355974</v>
          </cell>
          <cell r="C1840">
            <v>3238.2</v>
          </cell>
          <cell r="D1840" t="str">
            <v>MS710 1 Year Renewal OnSite Service</v>
          </cell>
        </row>
        <row r="1841">
          <cell r="B1841">
            <v>2355975</v>
          </cell>
          <cell r="C1841">
            <v>4047.3999999999996</v>
          </cell>
          <cell r="D1841" t="str">
            <v>MS710 1 Year Post Guarantee OnSite Service</v>
          </cell>
        </row>
        <row r="1842">
          <cell r="B1842">
            <v>2356016</v>
          </cell>
          <cell r="C1842">
            <v>3639.2999999999997</v>
          </cell>
          <cell r="D1842" t="str">
            <v>MS711  2 Years total (1+1) OnSite Service</v>
          </cell>
        </row>
        <row r="1843">
          <cell r="B1843">
            <v>2356017</v>
          </cell>
          <cell r="C1843">
            <v>7278.5999999999995</v>
          </cell>
          <cell r="D1843" t="str">
            <v>MS711  3 Years total (1+2) OnSite Service</v>
          </cell>
        </row>
        <row r="1844">
          <cell r="B1844">
            <v>2356018</v>
          </cell>
          <cell r="C1844">
            <v>10932.599999999999</v>
          </cell>
          <cell r="D1844" t="str">
            <v>MS711  4 Years total (1+3) OnSite Service</v>
          </cell>
        </row>
        <row r="1845">
          <cell r="B1845">
            <v>2356019</v>
          </cell>
          <cell r="C1845">
            <v>14556.499999999998</v>
          </cell>
          <cell r="D1845" t="str">
            <v>MS711  5 Years total (1+4) OnSite Service</v>
          </cell>
        </row>
        <row r="1846">
          <cell r="B1846">
            <v>2356020</v>
          </cell>
          <cell r="C1846">
            <v>4367.2999999999993</v>
          </cell>
          <cell r="D1846" t="str">
            <v>MS711 1 Year Renewal OnSite Service</v>
          </cell>
        </row>
        <row r="1847">
          <cell r="B1847">
            <v>2356021</v>
          </cell>
          <cell r="C1847">
            <v>5458.5999999999995</v>
          </cell>
          <cell r="D1847" t="str">
            <v>MS711 1 Year Post Guarantee OnSite Service</v>
          </cell>
        </row>
        <row r="1848">
          <cell r="B1848">
            <v>2356080</v>
          </cell>
          <cell r="C1848">
            <v>2109.1</v>
          </cell>
          <cell r="D1848" t="str">
            <v>CS310  2 Years total (1+1) OnSite Service</v>
          </cell>
        </row>
        <row r="1849">
          <cell r="B1849">
            <v>2356081</v>
          </cell>
          <cell r="C1849">
            <v>3535</v>
          </cell>
          <cell r="D1849" t="str">
            <v>CS310 3 Years total (1+2) OnSite Service</v>
          </cell>
        </row>
        <row r="1850">
          <cell r="B1850">
            <v>2356082</v>
          </cell>
          <cell r="C1850">
            <v>7122.5</v>
          </cell>
          <cell r="D1850" t="str">
            <v>CS310 4 Years total (1+3) OnSite Service</v>
          </cell>
        </row>
        <row r="1851">
          <cell r="B1851">
            <v>2356083</v>
          </cell>
          <cell r="C1851">
            <v>11079.599999999999</v>
          </cell>
          <cell r="D1851" t="str">
            <v>CS310 5 Years total (1+4) OnSite Service</v>
          </cell>
        </row>
        <row r="1852">
          <cell r="B1852">
            <v>2356084</v>
          </cell>
          <cell r="C1852">
            <v>4036.2</v>
          </cell>
          <cell r="D1852" t="str">
            <v>CS310 1 Year Renewal OnSite Service</v>
          </cell>
        </row>
        <row r="1853">
          <cell r="B1853">
            <v>2356085</v>
          </cell>
          <cell r="C1853">
            <v>5044.8999999999996</v>
          </cell>
          <cell r="D1853" t="str">
            <v>CS310 1 Year Post Guarantee OnSite Service</v>
          </cell>
        </row>
        <row r="1854">
          <cell r="B1854">
            <v>2356126</v>
          </cell>
          <cell r="C1854">
            <v>2643.8999999999996</v>
          </cell>
          <cell r="D1854" t="str">
            <v>CS410  2 Years total (1+1) OnSite Service</v>
          </cell>
        </row>
        <row r="1855">
          <cell r="B1855">
            <v>2356127</v>
          </cell>
          <cell r="C1855">
            <v>4426.7999999999993</v>
          </cell>
          <cell r="D1855" t="str">
            <v>CS410 3 Years total (1+2) OnSite Service</v>
          </cell>
        </row>
        <row r="1856">
          <cell r="B1856">
            <v>2356128</v>
          </cell>
          <cell r="C1856">
            <v>7575.4</v>
          </cell>
          <cell r="D1856" t="str">
            <v>CS410 4 Years total (1+3) OnSite Service</v>
          </cell>
        </row>
        <row r="1857">
          <cell r="B1857">
            <v>2356129</v>
          </cell>
          <cell r="C1857">
            <v>11883.199999999999</v>
          </cell>
          <cell r="D1857" t="str">
            <v>CS410 5 Years total (1+4) OnSite Service</v>
          </cell>
        </row>
        <row r="1858">
          <cell r="B1858">
            <v>2356130</v>
          </cell>
          <cell r="C1858">
            <v>4393.8999999999996</v>
          </cell>
          <cell r="D1858" t="str">
            <v>CS410 1 Year Renewal OnSite Service</v>
          </cell>
        </row>
        <row r="1859">
          <cell r="B1859">
            <v>2356131</v>
          </cell>
          <cell r="C1859">
            <v>5492.2</v>
          </cell>
          <cell r="D1859" t="str">
            <v>CS410 1 Year Post Guarantee OnSite Service</v>
          </cell>
        </row>
        <row r="1860">
          <cell r="B1860">
            <v>2356172</v>
          </cell>
          <cell r="C1860">
            <v>4069.7999999999997</v>
          </cell>
          <cell r="D1860" t="str">
            <v>CS510  2 Years total (1+1) OnSite Service</v>
          </cell>
        </row>
        <row r="1861">
          <cell r="B1861">
            <v>2356173</v>
          </cell>
          <cell r="C1861">
            <v>6803.2999999999993</v>
          </cell>
          <cell r="D1861" t="str">
            <v>CS510 3 Years total (1+2) OnSite Service</v>
          </cell>
        </row>
        <row r="1862">
          <cell r="B1862">
            <v>2356174</v>
          </cell>
          <cell r="C1862">
            <v>10219.299999999999</v>
          </cell>
          <cell r="D1862" t="str">
            <v>CS510 4 Years total (1+3) OnSite Service</v>
          </cell>
        </row>
        <row r="1863">
          <cell r="B1863">
            <v>2356175</v>
          </cell>
          <cell r="C1863">
            <v>13605.9</v>
          </cell>
          <cell r="D1863" t="str">
            <v>CS510 5 Years total (1+4) OnSite Service</v>
          </cell>
        </row>
        <row r="1864">
          <cell r="B1864">
            <v>2356176</v>
          </cell>
          <cell r="C1864">
            <v>5291.2999999999993</v>
          </cell>
          <cell r="D1864" t="str">
            <v>CS510 1 Year Renewal OnSite Service</v>
          </cell>
        </row>
        <row r="1865">
          <cell r="B1865">
            <v>2356177</v>
          </cell>
          <cell r="C1865">
            <v>6613.5999999999995</v>
          </cell>
          <cell r="D1865" t="str">
            <v>CS510 1 Year Post Guarantee OnSite Service</v>
          </cell>
        </row>
        <row r="1866">
          <cell r="B1866">
            <v>2356210</v>
          </cell>
          <cell r="C1866">
            <v>3357.2</v>
          </cell>
          <cell r="D1866" t="str">
            <v>CX310  2 Years total (1+1) OnSite Service</v>
          </cell>
        </row>
        <row r="1867">
          <cell r="B1867">
            <v>2356211</v>
          </cell>
          <cell r="C1867">
            <v>5614.7</v>
          </cell>
          <cell r="D1867" t="str">
            <v>CX310 3 Years total (1+2) OnSite Service</v>
          </cell>
        </row>
        <row r="1868">
          <cell r="B1868">
            <v>2356212</v>
          </cell>
          <cell r="C1868">
            <v>11032.699999999999</v>
          </cell>
          <cell r="D1868" t="str">
            <v>CX310 4 Years total (1+3) OnSite Service</v>
          </cell>
        </row>
        <row r="1869">
          <cell r="B1869">
            <v>2356213</v>
          </cell>
          <cell r="C1869">
            <v>18535.3</v>
          </cell>
          <cell r="D1869" t="str">
            <v>CX310 5 Years total (1+4) OnSite Service</v>
          </cell>
        </row>
        <row r="1870">
          <cell r="B1870">
            <v>2356214</v>
          </cell>
          <cell r="C1870">
            <v>7652.4</v>
          </cell>
          <cell r="D1870" t="str">
            <v>CX310 1 Year Renewal OnSite Service</v>
          </cell>
        </row>
        <row r="1871">
          <cell r="B1871">
            <v>2356215</v>
          </cell>
          <cell r="C1871">
            <v>9565.5</v>
          </cell>
          <cell r="D1871" t="str">
            <v>CX310 1 Year Post Guarantee OnSite Service</v>
          </cell>
        </row>
        <row r="1872">
          <cell r="B1872">
            <v>2356248</v>
          </cell>
          <cell r="C1872">
            <v>4069.7999999999997</v>
          </cell>
          <cell r="D1872" t="str">
            <v>CX410  2 Years total (1+1) OnSite Service</v>
          </cell>
        </row>
        <row r="1873">
          <cell r="B1873">
            <v>2356249</v>
          </cell>
          <cell r="C1873">
            <v>6803.2999999999993</v>
          </cell>
          <cell r="D1873" t="str">
            <v>CX410 3 Years total (1+2) OnSite Service</v>
          </cell>
        </row>
        <row r="1874">
          <cell r="B1874">
            <v>2356250</v>
          </cell>
          <cell r="C1874">
            <v>11853.099999999999</v>
          </cell>
          <cell r="D1874" t="str">
            <v>CX410 4 Years total (1+3) OnSite Service</v>
          </cell>
        </row>
        <row r="1875">
          <cell r="B1875">
            <v>2356251</v>
          </cell>
          <cell r="C1875">
            <v>20034.699999999997</v>
          </cell>
          <cell r="D1875" t="str">
            <v>CX410 5 Years total (1+4) OnSite Service</v>
          </cell>
        </row>
        <row r="1876">
          <cell r="B1876">
            <v>2356252</v>
          </cell>
          <cell r="C1876">
            <v>8344.6999999999989</v>
          </cell>
          <cell r="D1876" t="str">
            <v>CX410 1 Year Renewal OnSite Service</v>
          </cell>
        </row>
        <row r="1877">
          <cell r="B1877">
            <v>2356253</v>
          </cell>
          <cell r="C1877">
            <v>10847.9</v>
          </cell>
          <cell r="D1877" t="str">
            <v>CX410 1 Year Post Guarantee OnSite Service</v>
          </cell>
        </row>
        <row r="1878">
          <cell r="B1878">
            <v>2356286</v>
          </cell>
          <cell r="C1878">
            <v>8404.1999999999989</v>
          </cell>
          <cell r="D1878" t="str">
            <v>CX51x,XC2132  2 Years total (1+1) OnSite Service</v>
          </cell>
        </row>
        <row r="1879">
          <cell r="B1879">
            <v>2356287</v>
          </cell>
          <cell r="C1879">
            <v>14736.4</v>
          </cell>
          <cell r="D1879" t="str">
            <v>CX51x,XC2132 3 Years total (1+2) OnSite Service</v>
          </cell>
        </row>
        <row r="1880">
          <cell r="B1880">
            <v>2356288</v>
          </cell>
          <cell r="C1880">
            <v>22124.199999999997</v>
          </cell>
          <cell r="D1880" t="str">
            <v>CX51x,XC2132 4 Years total (1+3) OnSite Service</v>
          </cell>
        </row>
        <row r="1881">
          <cell r="B1881">
            <v>2356289</v>
          </cell>
          <cell r="C1881">
            <v>29512.699999999997</v>
          </cell>
          <cell r="D1881" t="str">
            <v>CX51x,XC2132 5 Years total (1+4) OnSite Service</v>
          </cell>
        </row>
        <row r="1882">
          <cell r="B1882">
            <v>2356290</v>
          </cell>
          <cell r="C1882">
            <v>17731</v>
          </cell>
          <cell r="D1882" t="str">
            <v>CX51x,XC2132 1 Year Renewal OnSite Service</v>
          </cell>
        </row>
        <row r="1883">
          <cell r="B1883">
            <v>2356291</v>
          </cell>
          <cell r="C1883">
            <v>23050.3</v>
          </cell>
          <cell r="D1883" t="str">
            <v>CX51x,XC2132 1 Year Post Guarantee OnSite Service</v>
          </cell>
        </row>
        <row r="1884">
          <cell r="B1884">
            <v>2356324</v>
          </cell>
          <cell r="C1884">
            <v>742.69999999999993</v>
          </cell>
          <cell r="D1884" t="str">
            <v>MS310  2 Years total (1+1) Return to Base, Response Time 5 to 7 Business Days</v>
          </cell>
        </row>
        <row r="1885">
          <cell r="B1885">
            <v>2356325</v>
          </cell>
          <cell r="C1885">
            <v>1337</v>
          </cell>
          <cell r="D1885" t="str">
            <v>MS310 3 Years total (1+2) Return to Base, Response Time 5 to 7 Business Days</v>
          </cell>
        </row>
        <row r="1886">
          <cell r="B1886">
            <v>2356326</v>
          </cell>
          <cell r="C1886">
            <v>2228.1</v>
          </cell>
          <cell r="D1886" t="str">
            <v>MS310 4 Years total (1+3) Return to Base, Response Time 5 to 7 Business Days</v>
          </cell>
        </row>
        <row r="1887">
          <cell r="B1887">
            <v>2356327</v>
          </cell>
          <cell r="C1887">
            <v>4010.2999999999997</v>
          </cell>
          <cell r="D1887" t="str">
            <v>MS310 5 Years total (1+4) Return to Base, Response Time 5 to 7 Business Days</v>
          </cell>
        </row>
        <row r="1888">
          <cell r="B1888">
            <v>2356328</v>
          </cell>
          <cell r="C1888">
            <v>2066.4</v>
          </cell>
          <cell r="D1888" t="str">
            <v>MS310 1 Year Renewal Return to Base, Response Time 5 to 7 Business Days</v>
          </cell>
        </row>
        <row r="1889">
          <cell r="B1889">
            <v>2356329</v>
          </cell>
          <cell r="C1889">
            <v>3898.9999999999995</v>
          </cell>
          <cell r="D1889" t="str">
            <v>MS310 1 Year Post Guarantee Return to Base, Response Time 5 to 7 Business Days</v>
          </cell>
        </row>
        <row r="1890">
          <cell r="B1890">
            <v>2356332</v>
          </cell>
          <cell r="C1890">
            <v>1069.5999999999999</v>
          </cell>
          <cell r="D1890" t="str">
            <v>MS410,M1140  2 Years total (1+1) Return to Base, Response Time 5 to 7 Business Days</v>
          </cell>
        </row>
        <row r="1891">
          <cell r="B1891">
            <v>2356333</v>
          </cell>
          <cell r="C1891">
            <v>2079.6999999999998</v>
          </cell>
          <cell r="D1891" t="str">
            <v>MS410,M1140 3 Years total (1+2) Return to Base, Response Time 5 to 7 Business Days</v>
          </cell>
        </row>
        <row r="1892">
          <cell r="B1892">
            <v>2356334</v>
          </cell>
          <cell r="C1892">
            <v>3802.3999999999996</v>
          </cell>
          <cell r="D1892" t="str">
            <v>MS410,M1140 4 Years total (1+3) Return to Base, Response Time 5 to 7 Business Days</v>
          </cell>
        </row>
        <row r="1893">
          <cell r="B1893">
            <v>2356335</v>
          </cell>
          <cell r="C1893">
            <v>6832.7</v>
          </cell>
          <cell r="D1893" t="str">
            <v>MS410,M1140 5 Years total (1+4) Return to Base, Response Time 5 to 7 Business Days</v>
          </cell>
        </row>
        <row r="1894">
          <cell r="B1894">
            <v>2356336</v>
          </cell>
          <cell r="C1894">
            <v>2297.3999999999996</v>
          </cell>
          <cell r="D1894" t="str">
            <v>MS410,M1140 1 Year Renewal Return to Base, Response Time 5 to 7 Business Days</v>
          </cell>
        </row>
        <row r="1895">
          <cell r="B1895">
            <v>2356337</v>
          </cell>
          <cell r="C1895">
            <v>4338.5999999999995</v>
          </cell>
          <cell r="D1895" t="str">
            <v>MS410,M1140 1 Year Post Guarantee Return to Base, Response Time 5 to 7 Business Days</v>
          </cell>
        </row>
        <row r="1896">
          <cell r="B1896">
            <v>2356340</v>
          </cell>
          <cell r="C1896">
            <v>1931.3</v>
          </cell>
          <cell r="D1896" t="str">
            <v>MS510,M1145  2 Years total (1+1) Return to Base, Response Time 5 to 7 Business Days</v>
          </cell>
        </row>
        <row r="1897">
          <cell r="B1897">
            <v>2356341</v>
          </cell>
          <cell r="C1897">
            <v>3267.6</v>
          </cell>
          <cell r="D1897" t="str">
            <v>MS510,M1145 3 Years total (1+2) Return to Base, Response Time 5 to 7 Business Days</v>
          </cell>
        </row>
        <row r="1898">
          <cell r="B1898">
            <v>2356342</v>
          </cell>
          <cell r="C1898">
            <v>5644.7999999999993</v>
          </cell>
          <cell r="D1898" t="str">
            <v>MS510,M1145 4 Years total (1+3) Return to Base, Response Time 5 to 7 Business Days</v>
          </cell>
        </row>
        <row r="1899">
          <cell r="B1899">
            <v>2356343</v>
          </cell>
          <cell r="C1899">
            <v>8021.2999999999993</v>
          </cell>
          <cell r="D1899" t="str">
            <v>MS510,M1145 5 Years total (1+4) Return to Base, Response Time 5 to 7 Business Days</v>
          </cell>
        </row>
        <row r="1900">
          <cell r="B1900">
            <v>2356344</v>
          </cell>
          <cell r="C1900">
            <v>2277.7999999999997</v>
          </cell>
          <cell r="D1900" t="str">
            <v>MS510,M1145 1 Year Renewal Return to Base, Response Time 5 to 7 Business Days</v>
          </cell>
        </row>
        <row r="1901">
          <cell r="B1901">
            <v>2356345</v>
          </cell>
          <cell r="C1901">
            <v>2413.6</v>
          </cell>
          <cell r="D1901" t="str">
            <v>MS510,M1145 1 Year Post Guarantee Return to Base, Response Time 5 to 7 Business Days</v>
          </cell>
        </row>
        <row r="1902">
          <cell r="B1902">
            <v>2356348</v>
          </cell>
          <cell r="C1902">
            <v>2198.6999999999998</v>
          </cell>
          <cell r="D1902" t="str">
            <v>MS610,M3150  2 Years total (1+1) Return to Base, Response Time 5 to 7 Business Days</v>
          </cell>
        </row>
        <row r="1903">
          <cell r="B1903">
            <v>2356349</v>
          </cell>
          <cell r="C1903">
            <v>3565.1</v>
          </cell>
          <cell r="D1903" t="str">
            <v>MS610,M3150 3 Years total (1+2) Return to Base, Response Time 5 to 7 Business Days</v>
          </cell>
        </row>
        <row r="1904">
          <cell r="B1904">
            <v>2356350</v>
          </cell>
          <cell r="C1904">
            <v>6832.7</v>
          </cell>
          <cell r="D1904" t="str">
            <v>MS610,M3150 4 Years total (1+3) Return to Base, Response Time 5 to 7 Business Days</v>
          </cell>
        </row>
        <row r="1905">
          <cell r="B1905">
            <v>2356351</v>
          </cell>
          <cell r="C1905">
            <v>10041.5</v>
          </cell>
          <cell r="D1905" t="str">
            <v>MS610,M3150 5 Years total (1+4) Return to Base, Response Time 5 to 7 Business Days</v>
          </cell>
        </row>
        <row r="1906">
          <cell r="B1906">
            <v>2356352</v>
          </cell>
          <cell r="C1906">
            <v>2277.7999999999997</v>
          </cell>
          <cell r="D1906" t="str">
            <v>MS610,M3150 1 Year Renewal Return to Base, Response Time 5 to 7 Business Days</v>
          </cell>
        </row>
        <row r="1907">
          <cell r="B1907">
            <v>2356353</v>
          </cell>
          <cell r="C1907">
            <v>2748.2</v>
          </cell>
          <cell r="D1907" t="str">
            <v>MS610,M3150 1 Year Post Guarantee Return to Base, Response Time 5 to 7 Business Days</v>
          </cell>
        </row>
      </sheetData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ccor"/>
      <sheetName val="Allianz"/>
      <sheetName val="BNP Paribas HW"/>
      <sheetName val="BNP Paribas Supplies"/>
      <sheetName val="BASF"/>
      <sheetName val="Bosch"/>
      <sheetName val="Benteler"/>
      <sheetName val="Danone"/>
      <sheetName val="Deceunick"/>
      <sheetName val="DSV"/>
      <sheetName val="Geodis"/>
      <sheetName val="Herberth Smith"/>
      <sheetName val="IBM"/>
      <sheetName val="Ikea"/>
      <sheetName val="LVMH"/>
      <sheetName val="MAN"/>
      <sheetName val="Mann Hummel"/>
      <sheetName val="OW Bunker"/>
      <sheetName val="Raifeisen"/>
      <sheetName val="Rehau"/>
      <sheetName val="Rewe Billa"/>
      <sheetName val="Schaelffer (Continental)"/>
      <sheetName val="Statoil"/>
      <sheetName val="Societe Generale"/>
      <sheetName val="Unicredit"/>
      <sheetName val="Viessman"/>
      <sheetName val="PN"/>
      <sheetName val="Sheet3"/>
      <sheetName val="Sheet4"/>
    </sheetNames>
    <sheetDataSet>
      <sheetData sheetId="0">
        <row r="14">
          <cell r="B14" t="str">
            <v>IBM</v>
          </cell>
          <cell r="C14" t="str">
            <v>RUSY13008LAS</v>
          </cell>
          <cell r="F14">
            <v>41639</v>
          </cell>
        </row>
        <row r="24">
          <cell r="B24" t="str">
            <v>Statoil</v>
          </cell>
          <cell r="C24" t="str">
            <v>RUSY12018LAS</v>
          </cell>
          <cell r="D24" t="str">
            <v>End User Prices  agreed in $</v>
          </cell>
          <cell r="F24">
            <v>41805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opLeftCell="A15" workbookViewId="0">
      <selection activeCell="B29" sqref="B29"/>
    </sheetView>
  </sheetViews>
  <sheetFormatPr defaultColWidth="8.85546875" defaultRowHeight="15"/>
  <cols>
    <col min="1" max="1" width="20.28515625" style="101" customWidth="1"/>
    <col min="2" max="2" width="37.85546875" style="250" customWidth="1"/>
    <col min="3" max="3" width="23.28515625" style="206" customWidth="1"/>
    <col min="4" max="4" width="49.42578125" style="206" customWidth="1"/>
    <col min="5" max="5" width="18.28515625" style="206" customWidth="1"/>
    <col min="6" max="6" width="18.28515625" style="98" customWidth="1"/>
    <col min="7" max="7" width="18.28515625" style="5" customWidth="1"/>
    <col min="8" max="9" width="18.28515625" style="5" hidden="1" customWidth="1"/>
    <col min="10" max="11" width="13.42578125" customWidth="1"/>
    <col min="12" max="12" width="9.42578125" customWidth="1"/>
  </cols>
  <sheetData>
    <row r="1" spans="1:11" s="3" customFormat="1" ht="45">
      <c r="A1" s="251"/>
      <c r="B1" s="208" t="s">
        <v>15</v>
      </c>
      <c r="C1" s="208" t="s">
        <v>16</v>
      </c>
      <c r="D1" s="209" t="s">
        <v>21</v>
      </c>
      <c r="E1" s="209" t="s">
        <v>3090</v>
      </c>
      <c r="F1" s="209" t="s">
        <v>1284</v>
      </c>
      <c r="G1" s="208" t="s">
        <v>17</v>
      </c>
      <c r="H1" s="208" t="s">
        <v>3169</v>
      </c>
      <c r="I1" s="208" t="s">
        <v>3170</v>
      </c>
      <c r="J1" s="208" t="s">
        <v>3319</v>
      </c>
      <c r="K1" s="208" t="s">
        <v>3320</v>
      </c>
    </row>
    <row r="2" spans="1:11" ht="39.75" customHeight="1">
      <c r="A2" s="252"/>
      <c r="B2" s="247" t="s">
        <v>3</v>
      </c>
      <c r="C2" s="202" t="s">
        <v>6</v>
      </c>
      <c r="D2" s="202" t="s">
        <v>3091</v>
      </c>
      <c r="E2" s="202" t="s">
        <v>3308</v>
      </c>
      <c r="F2" s="203">
        <v>41682</v>
      </c>
      <c r="G2" s="96">
        <v>1050</v>
      </c>
      <c r="H2" s="261">
        <v>0</v>
      </c>
      <c r="I2" s="96">
        <v>4500</v>
      </c>
      <c r="J2" s="252">
        <v>0</v>
      </c>
      <c r="K2" s="252">
        <v>11542</v>
      </c>
    </row>
    <row r="3" spans="1:11" ht="39.75" customHeight="1">
      <c r="A3" s="252"/>
      <c r="B3" s="248" t="s">
        <v>1</v>
      </c>
      <c r="C3" s="311" t="s">
        <v>5</v>
      </c>
      <c r="D3" s="311" t="s">
        <v>3013</v>
      </c>
      <c r="E3" s="311" t="s">
        <v>3271</v>
      </c>
      <c r="F3" s="258">
        <v>41620</v>
      </c>
      <c r="G3" s="306">
        <v>15000</v>
      </c>
      <c r="H3" s="306" t="s">
        <v>1285</v>
      </c>
      <c r="I3" s="306">
        <v>12000</v>
      </c>
      <c r="J3" s="306">
        <v>0</v>
      </c>
      <c r="K3" s="306">
        <v>2845</v>
      </c>
    </row>
    <row r="4" spans="1:11" ht="39.75" customHeight="1">
      <c r="A4" s="252"/>
      <c r="B4" s="247" t="s">
        <v>14</v>
      </c>
      <c r="C4" s="97" t="s">
        <v>20</v>
      </c>
      <c r="D4" s="207" t="s">
        <v>1287</v>
      </c>
      <c r="E4" s="205" t="s">
        <v>2526</v>
      </c>
      <c r="F4" s="203">
        <v>41621</v>
      </c>
      <c r="G4" s="97" t="s">
        <v>19</v>
      </c>
      <c r="H4" s="97">
        <v>52000</v>
      </c>
      <c r="I4" s="97">
        <v>67000</v>
      </c>
      <c r="J4" s="97">
        <v>57412</v>
      </c>
      <c r="K4" s="252">
        <v>33973</v>
      </c>
    </row>
    <row r="5" spans="1:11" s="101" customFormat="1" ht="39.75" customHeight="1">
      <c r="A5" s="253" t="s">
        <v>3120</v>
      </c>
      <c r="B5" s="260" t="s">
        <v>3259</v>
      </c>
      <c r="C5" s="257" t="s">
        <v>3264</v>
      </c>
      <c r="D5" s="259"/>
      <c r="E5" s="305" t="s">
        <v>3271</v>
      </c>
      <c r="F5" s="258" t="s">
        <v>3261</v>
      </c>
      <c r="G5" s="257"/>
      <c r="H5" s="257">
        <v>8000</v>
      </c>
      <c r="I5" s="257"/>
      <c r="J5" s="257">
        <v>0</v>
      </c>
      <c r="K5" s="306">
        <v>0</v>
      </c>
    </row>
    <row r="6" spans="1:11" s="101" customFormat="1" ht="39.75" customHeight="1">
      <c r="A6" s="253" t="s">
        <v>3120</v>
      </c>
      <c r="B6" s="264" t="s">
        <v>3260</v>
      </c>
      <c r="C6" s="97" t="s">
        <v>3263</v>
      </c>
      <c r="D6" s="207"/>
      <c r="E6" s="205" t="s">
        <v>3271</v>
      </c>
      <c r="F6" s="203">
        <v>41979</v>
      </c>
      <c r="G6" s="97"/>
      <c r="H6" s="97"/>
      <c r="I6" s="97"/>
      <c r="J6" s="97">
        <v>0</v>
      </c>
      <c r="K6" s="252">
        <v>9477</v>
      </c>
    </row>
    <row r="7" spans="1:11" s="101" customFormat="1" ht="39.75" customHeight="1">
      <c r="A7" s="253" t="s">
        <v>3120</v>
      </c>
      <c r="B7" s="307" t="s">
        <v>3128</v>
      </c>
      <c r="C7" s="257" t="s">
        <v>3129</v>
      </c>
      <c r="D7" s="259"/>
      <c r="E7" s="305" t="s">
        <v>3271</v>
      </c>
      <c r="F7" s="258">
        <v>41668</v>
      </c>
      <c r="G7" s="257"/>
      <c r="H7" s="257"/>
      <c r="I7" s="257"/>
      <c r="J7" s="306">
        <v>0</v>
      </c>
      <c r="K7" s="306">
        <v>0</v>
      </c>
    </row>
    <row r="8" spans="1:11" s="101" customFormat="1" ht="39.75" customHeight="1">
      <c r="A8" s="253" t="s">
        <v>3120</v>
      </c>
      <c r="B8" s="264" t="s">
        <v>3172</v>
      </c>
      <c r="C8" s="97" t="s">
        <v>3180</v>
      </c>
      <c r="D8" s="207" t="s">
        <v>3322</v>
      </c>
      <c r="E8" s="205" t="s">
        <v>2526</v>
      </c>
      <c r="F8" s="203">
        <v>42155</v>
      </c>
      <c r="G8" s="97"/>
      <c r="H8" s="97"/>
      <c r="I8" s="97"/>
      <c r="J8" s="252">
        <v>3765</v>
      </c>
      <c r="K8" s="252">
        <v>0</v>
      </c>
    </row>
    <row r="9" spans="1:11" ht="39.75" customHeight="1">
      <c r="A9" s="252"/>
      <c r="B9" s="307" t="s">
        <v>9</v>
      </c>
      <c r="C9" s="257" t="s">
        <v>2560</v>
      </c>
      <c r="D9" s="257" t="s">
        <v>2525</v>
      </c>
      <c r="E9" s="257" t="s">
        <v>1286</v>
      </c>
      <c r="F9" s="324">
        <v>41430</v>
      </c>
      <c r="G9" s="257">
        <v>22000</v>
      </c>
      <c r="H9" s="257"/>
      <c r="I9" s="257"/>
      <c r="J9" s="306">
        <v>0</v>
      </c>
      <c r="K9" s="306">
        <v>0</v>
      </c>
    </row>
    <row r="10" spans="1:11" s="101" customFormat="1" ht="39.75" customHeight="1">
      <c r="A10" s="253" t="s">
        <v>3120</v>
      </c>
      <c r="B10" s="264" t="s">
        <v>3179</v>
      </c>
      <c r="C10" s="271" t="s">
        <v>3273</v>
      </c>
      <c r="D10" s="271"/>
      <c r="E10" s="271" t="s">
        <v>3073</v>
      </c>
      <c r="F10" s="203">
        <v>41557</v>
      </c>
      <c r="G10" s="271"/>
      <c r="H10" s="271"/>
      <c r="I10" s="271"/>
      <c r="J10" s="252">
        <v>6349</v>
      </c>
      <c r="K10" s="252">
        <v>0</v>
      </c>
    </row>
    <row r="11" spans="1:11" ht="39.75" customHeight="1">
      <c r="A11" s="252"/>
      <c r="B11" s="307" t="s">
        <v>4</v>
      </c>
      <c r="C11" s="257" t="s">
        <v>8</v>
      </c>
      <c r="D11" s="308" t="s">
        <v>3323</v>
      </c>
      <c r="E11" s="257" t="s">
        <v>2526</v>
      </c>
      <c r="F11" s="258">
        <v>41620</v>
      </c>
      <c r="G11" s="257">
        <v>135</v>
      </c>
      <c r="H11" s="257">
        <v>1000</v>
      </c>
      <c r="I11" s="257">
        <v>3000</v>
      </c>
      <c r="J11" s="306">
        <v>933</v>
      </c>
      <c r="K11" s="306">
        <v>4424</v>
      </c>
    </row>
    <row r="12" spans="1:11" ht="39.75" customHeight="1">
      <c r="A12" s="252"/>
      <c r="B12" s="247" t="s">
        <v>10</v>
      </c>
      <c r="C12" s="97" t="s">
        <v>3032</v>
      </c>
      <c r="D12" s="97" t="s">
        <v>3091</v>
      </c>
      <c r="E12" s="97" t="s">
        <v>1286</v>
      </c>
      <c r="F12" s="203">
        <v>41611</v>
      </c>
      <c r="G12" s="97" t="s">
        <v>18</v>
      </c>
      <c r="H12" s="204"/>
      <c r="I12" s="204"/>
      <c r="J12" s="252">
        <v>0</v>
      </c>
      <c r="K12" s="252">
        <v>0</v>
      </c>
    </row>
    <row r="13" spans="1:11" s="101" customFormat="1" ht="39.75" customHeight="1">
      <c r="A13" s="253" t="s">
        <v>3120</v>
      </c>
      <c r="B13" s="260" t="s">
        <v>3156</v>
      </c>
      <c r="C13" s="256" t="s">
        <v>3157</v>
      </c>
      <c r="D13" s="257"/>
      <c r="E13" s="257" t="s">
        <v>2526</v>
      </c>
      <c r="F13" s="258">
        <v>41667</v>
      </c>
      <c r="G13" s="257"/>
      <c r="H13" s="259">
        <v>9000</v>
      </c>
      <c r="I13" s="259">
        <v>500</v>
      </c>
      <c r="J13" s="306">
        <v>5894</v>
      </c>
      <c r="K13" s="306">
        <v>27718</v>
      </c>
    </row>
    <row r="14" spans="1:11" s="101" customFormat="1" ht="39.75" customHeight="1">
      <c r="A14" s="253"/>
      <c r="B14" s="249" t="s">
        <v>3110</v>
      </c>
      <c r="C14" s="243" t="s">
        <v>3118</v>
      </c>
      <c r="D14" s="244" t="s">
        <v>3119</v>
      </c>
      <c r="E14" s="97" t="s">
        <v>2526</v>
      </c>
      <c r="F14" s="203">
        <v>41639</v>
      </c>
      <c r="G14" s="97" t="s">
        <v>1286</v>
      </c>
      <c r="H14" s="204"/>
      <c r="I14" s="204"/>
      <c r="J14" s="252">
        <v>6981</v>
      </c>
      <c r="K14" s="252">
        <v>96081</v>
      </c>
    </row>
    <row r="15" spans="1:11" ht="39.75" customHeight="1">
      <c r="A15" s="252"/>
      <c r="B15" s="307" t="s">
        <v>3105</v>
      </c>
      <c r="C15" s="257" t="s">
        <v>3057</v>
      </c>
      <c r="D15" s="257" t="s">
        <v>3091</v>
      </c>
      <c r="E15" s="257" t="s">
        <v>3271</v>
      </c>
      <c r="F15" s="324">
        <v>41455</v>
      </c>
      <c r="G15" s="257">
        <v>16000</v>
      </c>
      <c r="H15" s="257"/>
      <c r="I15" s="257"/>
      <c r="J15" s="306">
        <v>0</v>
      </c>
      <c r="K15" s="306">
        <v>0</v>
      </c>
    </row>
    <row r="16" spans="1:11" s="101" customFormat="1" ht="39.75" customHeight="1">
      <c r="A16" s="253" t="s">
        <v>3120</v>
      </c>
      <c r="B16" s="307" t="s">
        <v>3280</v>
      </c>
      <c r="C16" s="257" t="s">
        <v>3281</v>
      </c>
      <c r="D16" s="257"/>
      <c r="E16" s="257" t="s">
        <v>3271</v>
      </c>
      <c r="F16" s="309">
        <v>41682</v>
      </c>
      <c r="G16" s="257"/>
      <c r="H16" s="257"/>
      <c r="I16" s="257"/>
      <c r="J16" s="306">
        <v>0</v>
      </c>
      <c r="K16" s="306">
        <v>0</v>
      </c>
    </row>
    <row r="17" spans="1:11" ht="39.75" customHeight="1">
      <c r="A17" s="252"/>
      <c r="B17" s="247" t="s">
        <v>12</v>
      </c>
      <c r="C17" s="97" t="s">
        <v>3087</v>
      </c>
      <c r="D17" s="97" t="s">
        <v>3091</v>
      </c>
      <c r="E17" s="97" t="s">
        <v>3318</v>
      </c>
      <c r="F17" s="203">
        <v>41622</v>
      </c>
      <c r="G17" s="97">
        <v>400</v>
      </c>
      <c r="H17" s="97">
        <v>19000</v>
      </c>
      <c r="I17" s="97">
        <v>17000</v>
      </c>
      <c r="J17" s="252">
        <v>0</v>
      </c>
      <c r="K17" s="252">
        <v>0</v>
      </c>
    </row>
    <row r="18" spans="1:11" s="101" customFormat="1" ht="39.75" customHeight="1">
      <c r="A18" s="253" t="s">
        <v>3120</v>
      </c>
      <c r="B18" s="247" t="s">
        <v>3286</v>
      </c>
      <c r="C18" s="97" t="s">
        <v>3287</v>
      </c>
      <c r="D18" s="97"/>
      <c r="E18" s="97" t="s">
        <v>1286</v>
      </c>
      <c r="F18" s="314">
        <v>41703</v>
      </c>
      <c r="G18" s="97"/>
      <c r="H18" s="97"/>
      <c r="I18" s="97"/>
      <c r="J18" s="252">
        <v>0</v>
      </c>
      <c r="K18" s="252">
        <v>0</v>
      </c>
    </row>
    <row r="19" spans="1:11" s="101" customFormat="1" ht="39.75" customHeight="1">
      <c r="A19" s="253" t="s">
        <v>3120</v>
      </c>
      <c r="B19" s="247" t="s">
        <v>3309</v>
      </c>
      <c r="C19" s="97" t="s">
        <v>3310</v>
      </c>
      <c r="D19" s="97"/>
      <c r="E19" s="97" t="s">
        <v>3271</v>
      </c>
      <c r="F19" s="314">
        <v>41547</v>
      </c>
      <c r="G19" s="97"/>
      <c r="H19" s="97"/>
      <c r="I19" s="97"/>
      <c r="J19" s="252">
        <v>0</v>
      </c>
      <c r="K19" s="252">
        <v>0</v>
      </c>
    </row>
    <row r="20" spans="1:11" s="101" customFormat="1" ht="39.75" customHeight="1">
      <c r="A20" s="253" t="s">
        <v>3120</v>
      </c>
      <c r="B20" s="260" t="s">
        <v>3325</v>
      </c>
      <c r="C20" s="257" t="s">
        <v>3131</v>
      </c>
      <c r="D20" s="257" t="s">
        <v>3324</v>
      </c>
      <c r="E20" s="257" t="s">
        <v>1286</v>
      </c>
      <c r="F20" s="309">
        <v>41669</v>
      </c>
      <c r="G20" s="257"/>
      <c r="H20" s="257"/>
      <c r="I20" s="257"/>
      <c r="J20" s="306">
        <v>0</v>
      </c>
      <c r="K20" s="306">
        <v>0</v>
      </c>
    </row>
    <row r="21" spans="1:11" s="101" customFormat="1" ht="39.75" customHeight="1">
      <c r="A21" s="253" t="s">
        <v>3120</v>
      </c>
      <c r="B21" s="264" t="s">
        <v>3269</v>
      </c>
      <c r="C21" s="97" t="s">
        <v>3270</v>
      </c>
      <c r="D21" s="97"/>
      <c r="E21" s="97" t="s">
        <v>3271</v>
      </c>
      <c r="F21" s="255">
        <v>41754</v>
      </c>
      <c r="G21" s="97"/>
      <c r="H21" s="97">
        <v>9000</v>
      </c>
      <c r="I21" s="97"/>
      <c r="J21" s="252">
        <v>0</v>
      </c>
      <c r="K21" s="252">
        <v>431</v>
      </c>
    </row>
    <row r="22" spans="1:11" ht="48" customHeight="1">
      <c r="A22" s="252"/>
      <c r="B22" s="307" t="s">
        <v>1283</v>
      </c>
      <c r="C22" s="257" t="s">
        <v>3026</v>
      </c>
      <c r="D22" s="257" t="s">
        <v>3034</v>
      </c>
      <c r="E22" s="257" t="s">
        <v>3279</v>
      </c>
      <c r="F22" s="258">
        <v>41625</v>
      </c>
      <c r="G22" s="257">
        <v>3200</v>
      </c>
      <c r="H22" s="257">
        <v>54000</v>
      </c>
      <c r="I22" s="257">
        <v>141000</v>
      </c>
      <c r="J22" s="306">
        <v>57118</v>
      </c>
      <c r="K22" s="323">
        <v>3721</v>
      </c>
    </row>
    <row r="23" spans="1:11" s="101" customFormat="1" ht="48" customHeight="1">
      <c r="A23" s="253" t="s">
        <v>3120</v>
      </c>
      <c r="B23" s="264" t="s">
        <v>3326</v>
      </c>
      <c r="C23" s="97" t="s">
        <v>3182</v>
      </c>
      <c r="D23" s="97"/>
      <c r="E23" s="97" t="s">
        <v>3327</v>
      </c>
      <c r="F23" s="203">
        <v>42035</v>
      </c>
      <c r="G23" s="97"/>
      <c r="H23" s="97"/>
      <c r="I23" s="97"/>
      <c r="J23" s="96">
        <v>0</v>
      </c>
      <c r="K23" s="96">
        <v>0</v>
      </c>
    </row>
    <row r="24" spans="1:11" ht="39.75" customHeight="1">
      <c r="A24" s="252"/>
      <c r="B24" s="307" t="s">
        <v>0</v>
      </c>
      <c r="C24" s="311" t="s">
        <v>2</v>
      </c>
      <c r="D24" s="259" t="s">
        <v>3089</v>
      </c>
      <c r="E24" s="305" t="s">
        <v>2526</v>
      </c>
      <c r="F24" s="258">
        <v>41805</v>
      </c>
      <c r="G24" s="306" t="s">
        <v>22</v>
      </c>
      <c r="H24" s="306">
        <v>12000</v>
      </c>
      <c r="I24" s="306">
        <v>2500</v>
      </c>
      <c r="J24" s="306">
        <v>3988</v>
      </c>
      <c r="K24" s="306">
        <v>1692</v>
      </c>
    </row>
    <row r="25" spans="1:11" ht="39.75" customHeight="1">
      <c r="A25" s="252"/>
      <c r="B25" s="247" t="s">
        <v>11</v>
      </c>
      <c r="C25" s="97" t="s">
        <v>3092</v>
      </c>
      <c r="D25" s="97" t="s">
        <v>3328</v>
      </c>
      <c r="E25" s="97" t="s">
        <v>1286</v>
      </c>
      <c r="F25" s="203">
        <v>41619</v>
      </c>
      <c r="G25" s="97">
        <v>7000</v>
      </c>
      <c r="H25" s="96"/>
      <c r="I25" s="97">
        <v>3000</v>
      </c>
      <c r="J25" s="96">
        <v>0</v>
      </c>
      <c r="K25" s="96">
        <v>0</v>
      </c>
    </row>
    <row r="26" spans="1:11" ht="39.75" customHeight="1">
      <c r="A26" s="252"/>
      <c r="B26" s="307" t="s">
        <v>7</v>
      </c>
      <c r="C26" s="257" t="s">
        <v>13</v>
      </c>
      <c r="D26" s="259" t="s">
        <v>2579</v>
      </c>
      <c r="E26" s="305" t="s">
        <v>3329</v>
      </c>
      <c r="F26" s="258">
        <v>41639</v>
      </c>
      <c r="G26" s="257">
        <v>3700</v>
      </c>
      <c r="H26" s="257"/>
      <c r="I26" s="257"/>
      <c r="J26" s="306">
        <v>0</v>
      </c>
      <c r="K26" s="306">
        <v>3823</v>
      </c>
    </row>
    <row r="27" spans="1:11" s="101" customFormat="1" ht="39.75" customHeight="1">
      <c r="A27" s="253" t="s">
        <v>3120</v>
      </c>
      <c r="B27" s="247" t="s">
        <v>3276</v>
      </c>
      <c r="C27" s="97" t="s">
        <v>3277</v>
      </c>
      <c r="D27" s="326" t="s">
        <v>3330</v>
      </c>
      <c r="E27" s="205" t="s">
        <v>3331</v>
      </c>
      <c r="F27" s="203">
        <v>41599</v>
      </c>
      <c r="G27" s="97"/>
      <c r="H27" s="97"/>
      <c r="I27" s="97"/>
      <c r="J27" s="96">
        <v>2225</v>
      </c>
      <c r="K27" s="96">
        <v>0</v>
      </c>
    </row>
    <row r="28" spans="1:11" ht="32.25" customHeight="1">
      <c r="A28" s="254" t="s">
        <v>3120</v>
      </c>
      <c r="B28" s="310" t="s">
        <v>3121</v>
      </c>
      <c r="C28" s="306" t="s">
        <v>3122</v>
      </c>
      <c r="D28" s="311"/>
      <c r="E28" s="305" t="s">
        <v>3308</v>
      </c>
      <c r="F28" s="258">
        <v>41655</v>
      </c>
      <c r="G28" s="312">
        <v>120</v>
      </c>
      <c r="H28" s="312">
        <v>32000</v>
      </c>
      <c r="I28" s="312">
        <v>2000</v>
      </c>
      <c r="J28" s="306">
        <v>14115</v>
      </c>
      <c r="K28" s="312">
        <v>17400</v>
      </c>
    </row>
    <row r="29" spans="1:11" ht="18.75">
      <c r="A29" s="327" t="s">
        <v>3332</v>
      </c>
      <c r="B29" s="325" t="s">
        <v>3321</v>
      </c>
    </row>
    <row r="30" spans="1:11">
      <c r="G30" s="2" t="s">
        <v>3171</v>
      </c>
      <c r="H30" s="262">
        <f>SUM(H2:H28)</f>
        <v>196000</v>
      </c>
      <c r="I30" s="262">
        <f t="shared" ref="I30:K30" si="0">SUM(I2:I28)</f>
        <v>252500</v>
      </c>
      <c r="J30" s="262">
        <f t="shared" si="0"/>
        <v>158780</v>
      </c>
      <c r="K30" s="262">
        <f t="shared" si="0"/>
        <v>213127</v>
      </c>
    </row>
  </sheetData>
  <sortState ref="B2:L36">
    <sortCondition ref="B3"/>
  </sortState>
  <hyperlinks>
    <hyperlink ref="B4" location="BASF!A1" display="BASF"/>
    <hyperlink ref="B22" location="'Rewe Billa'!A1" display="Rewe Billa"/>
    <hyperlink ref="B26" location="Unicredit!A1" display="Unicredit"/>
    <hyperlink ref="B11" location="DSV!A1" display="DSV"/>
    <hyperlink ref="B2" location="Accor!A1" display="Accor"/>
    <hyperlink ref="B25" location="'Societe Generale'!A1" display="Societe Generale"/>
    <hyperlink ref="B9" location="Danone!A1" display="Danone"/>
    <hyperlink ref="B3" location="Allianz!A1" display="Allianz"/>
    <hyperlink ref="B17" location="MAN!A1" display="Man"/>
    <hyperlink ref="B12" location="Geodis!A1" display="Geodis"/>
    <hyperlink ref="B24" location="Statoil!A1" display="Statoil"/>
    <hyperlink ref="B15" location="Ikea!A1" display="Ikea Services"/>
    <hyperlink ref="B14" location="IBM!A1" display="IBM"/>
    <hyperlink ref="B28" location="Viessman!A1" display="Viessman"/>
    <hyperlink ref="B13" location="Sheet1!A1" display="Herbert Smith"/>
    <hyperlink ref="B8" location="Bosch!A1" display="Bosch"/>
    <hyperlink ref="B5" location="'BNP Paribas HW'!A1" display="BNP Paribas (Hardware)"/>
    <hyperlink ref="B6" location="'BNP Paribas Supplies'!A1" display="BNP Paribas (Supplies)"/>
    <hyperlink ref="B23" location="'Schaelffer (Continental)'!A1" display="Shhaeffler"/>
    <hyperlink ref="B21" location="Rehau!A1" display="Rehau"/>
    <hyperlink ref="B20" location="Raifeisen!A1" display="Raifiesen"/>
    <hyperlink ref="B10" location="Deceunick!A1" display="Deceuninck"/>
  </hyperlinks>
  <pageMargins left="0.7" right="0.7" top="0.75" bottom="0.75" header="0.3" footer="0.3"/>
  <pageSetup paperSize="9" scale="4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B5" sqref="B5"/>
    </sheetView>
  </sheetViews>
  <sheetFormatPr defaultColWidth="8.85546875" defaultRowHeight="15"/>
  <cols>
    <col min="1" max="1" width="16.42578125" style="101" customWidth="1"/>
    <col min="2" max="2" width="77.85546875" style="101" customWidth="1"/>
    <col min="3" max="5" width="19.140625" style="101" customWidth="1"/>
    <col min="6" max="6" width="0" style="101" hidden="1" customWidth="1"/>
    <col min="7" max="8" width="10.85546875" style="101" customWidth="1"/>
    <col min="9" max="16384" width="8.85546875" style="101"/>
  </cols>
  <sheetData>
    <row r="1" spans="1:7" ht="15.75">
      <c r="A1" s="277" t="s">
        <v>1346</v>
      </c>
      <c r="B1" s="279" t="s">
        <v>3179</v>
      </c>
      <c r="C1" s="279"/>
      <c r="D1" s="279"/>
      <c r="E1" s="279"/>
      <c r="F1" s="279"/>
      <c r="G1" s="279"/>
    </row>
    <row r="2" spans="1:7">
      <c r="A2" s="280" t="s">
        <v>1347</v>
      </c>
      <c r="B2" s="281" t="s">
        <v>3275</v>
      </c>
      <c r="C2" s="279"/>
      <c r="D2" s="279"/>
      <c r="E2" s="279"/>
      <c r="F2" s="279"/>
      <c r="G2" s="279"/>
    </row>
    <row r="3" spans="1:7">
      <c r="A3" s="280" t="s">
        <v>1348</v>
      </c>
      <c r="B3" s="279" t="s">
        <v>3273</v>
      </c>
      <c r="C3" s="279"/>
      <c r="D3" s="279"/>
      <c r="E3" s="279"/>
      <c r="F3" s="279"/>
      <c r="G3" s="279"/>
    </row>
    <row r="4" spans="1:7">
      <c r="A4" s="279"/>
      <c r="B4" s="279"/>
      <c r="C4" s="279"/>
      <c r="D4" s="279"/>
      <c r="E4" s="279"/>
      <c r="F4" s="279"/>
      <c r="G4" s="279"/>
    </row>
    <row r="5" spans="1:7" ht="40.5">
      <c r="A5" s="284" t="s">
        <v>1288</v>
      </c>
      <c r="B5" s="284" t="s">
        <v>1289</v>
      </c>
      <c r="C5" s="285" t="s">
        <v>1344</v>
      </c>
      <c r="D5" s="285" t="s">
        <v>1345</v>
      </c>
      <c r="E5" s="285" t="s">
        <v>3278</v>
      </c>
      <c r="F5" s="279"/>
      <c r="G5" s="285" t="s">
        <v>1371</v>
      </c>
    </row>
    <row r="6" spans="1:7">
      <c r="A6" s="286"/>
      <c r="B6" s="287"/>
      <c r="C6" s="288" t="s">
        <v>1290</v>
      </c>
      <c r="D6" s="288" t="s">
        <v>1290</v>
      </c>
      <c r="E6" s="288" t="s">
        <v>1290</v>
      </c>
      <c r="F6" s="279"/>
      <c r="G6" s="279"/>
    </row>
    <row r="7" spans="1:7">
      <c r="A7" s="182" t="s">
        <v>1086</v>
      </c>
      <c r="B7" s="123" t="s">
        <v>1085</v>
      </c>
      <c r="C7" s="290">
        <v>74499.960000000006</v>
      </c>
      <c r="D7" s="304">
        <v>78224.958000000013</v>
      </c>
      <c r="E7" s="304">
        <v>87611.952960000024</v>
      </c>
      <c r="F7" s="279">
        <v>110146.4</v>
      </c>
      <c r="G7" s="302">
        <v>-0.47847596159783151</v>
      </c>
    </row>
    <row r="8" spans="1:7">
      <c r="A8" s="182" t="s">
        <v>1020</v>
      </c>
      <c r="B8" s="123" t="s">
        <v>1019</v>
      </c>
      <c r="C8" s="290">
        <v>75739.56</v>
      </c>
      <c r="D8" s="304">
        <v>79526.538</v>
      </c>
      <c r="E8" s="304">
        <v>89069.722560000009</v>
      </c>
      <c r="F8" s="279">
        <v>109508</v>
      </c>
      <c r="G8" s="302">
        <v>-0.44584943456233445</v>
      </c>
    </row>
    <row r="9" spans="1:7">
      <c r="A9" s="182" t="s">
        <v>1018</v>
      </c>
      <c r="B9" s="123" t="s">
        <v>1017</v>
      </c>
      <c r="C9" s="290">
        <v>67930.080000000002</v>
      </c>
      <c r="D9" s="304">
        <v>71326.584000000003</v>
      </c>
      <c r="E9" s="304">
        <v>79885.774080000017</v>
      </c>
      <c r="F9" s="279">
        <v>94320.099999999991</v>
      </c>
      <c r="G9" s="302">
        <v>-0.38848798647079452</v>
      </c>
    </row>
    <row r="10" spans="1:7">
      <c r="A10" s="182" t="s">
        <v>1130</v>
      </c>
      <c r="B10" s="123" t="s">
        <v>1129</v>
      </c>
      <c r="C10" s="290">
        <v>84706</v>
      </c>
      <c r="D10" s="304">
        <v>88941.3</v>
      </c>
      <c r="E10" s="304">
        <v>99614.256000000008</v>
      </c>
      <c r="F10" s="279">
        <v>108497.2</v>
      </c>
      <c r="G10" s="302">
        <v>-0.28086794323896769</v>
      </c>
    </row>
    <row r="11" spans="1:7">
      <c r="A11" s="182" t="s">
        <v>1132</v>
      </c>
      <c r="B11" s="123" t="s">
        <v>1131</v>
      </c>
      <c r="C11" s="290">
        <v>140488</v>
      </c>
      <c r="D11" s="304">
        <v>147512.4</v>
      </c>
      <c r="E11" s="304">
        <v>165213.88800000001</v>
      </c>
      <c r="F11" s="279">
        <v>277640.3</v>
      </c>
      <c r="G11" s="302">
        <v>-0.97625633506064569</v>
      </c>
    </row>
    <row r="12" spans="1:7">
      <c r="A12" s="182" t="s">
        <v>1138</v>
      </c>
      <c r="B12" s="123" t="s">
        <v>1137</v>
      </c>
      <c r="C12" s="290">
        <v>260316</v>
      </c>
      <c r="D12" s="304">
        <v>273331.8</v>
      </c>
      <c r="E12" s="304">
        <v>306131.61600000004</v>
      </c>
      <c r="F12" s="279">
        <v>377652.8</v>
      </c>
      <c r="G12" s="302">
        <v>-0.45074755297407759</v>
      </c>
    </row>
    <row r="13" spans="1:7">
      <c r="A13" s="182" t="s">
        <v>1082</v>
      </c>
      <c r="B13" s="123" t="s">
        <v>1081</v>
      </c>
      <c r="C13" s="290">
        <v>38592.879999999997</v>
      </c>
      <c r="D13" s="304">
        <v>40522.523999999998</v>
      </c>
      <c r="E13" s="304">
        <v>45385.226880000002</v>
      </c>
      <c r="F13" s="279">
        <v>49473.899999999994</v>
      </c>
      <c r="G13" s="302">
        <v>-0.28194371604295915</v>
      </c>
    </row>
    <row r="14" spans="1:7">
      <c r="A14" s="182" t="s">
        <v>1088</v>
      </c>
      <c r="B14" s="123" t="s">
        <v>1087</v>
      </c>
      <c r="C14" s="290">
        <v>84623.360000000001</v>
      </c>
      <c r="D14" s="304">
        <v>88854.528000000006</v>
      </c>
      <c r="E14" s="304">
        <v>99517.071360000016</v>
      </c>
      <c r="F14" s="279">
        <v>125068.29999999999</v>
      </c>
      <c r="G14" s="302">
        <v>-0.47794060647083719</v>
      </c>
    </row>
    <row r="15" spans="1:7">
      <c r="A15" s="182" t="s">
        <v>429</v>
      </c>
      <c r="B15" s="123" t="s">
        <v>428</v>
      </c>
      <c r="C15" s="290">
        <v>6198</v>
      </c>
      <c r="D15" s="304">
        <v>6507.9000000000005</v>
      </c>
      <c r="E15" s="304">
        <v>7288.8480000000009</v>
      </c>
      <c r="F15" s="279">
        <v>11224.5</v>
      </c>
      <c r="G15" s="302">
        <v>-0.81098741529525653</v>
      </c>
    </row>
    <row r="16" spans="1:7">
      <c r="A16" s="182" t="s">
        <v>441</v>
      </c>
      <c r="B16" s="123" t="s">
        <v>440</v>
      </c>
      <c r="C16" s="290">
        <v>5454.24</v>
      </c>
      <c r="D16" s="304">
        <v>5726.9520000000002</v>
      </c>
      <c r="E16" s="304">
        <v>6414.1862400000009</v>
      </c>
      <c r="F16" s="279">
        <v>10080.699999999999</v>
      </c>
      <c r="G16" s="302">
        <v>-0.84823183431605487</v>
      </c>
    </row>
    <row r="17" spans="1:7">
      <c r="A17" s="182" t="s">
        <v>435</v>
      </c>
      <c r="B17" s="123" t="s">
        <v>434</v>
      </c>
      <c r="C17" s="290">
        <v>2768.44</v>
      </c>
      <c r="D17" s="304">
        <v>2906.8620000000001</v>
      </c>
      <c r="E17" s="304">
        <v>3255.6854400000002</v>
      </c>
      <c r="F17" s="279">
        <v>5080.5999999999995</v>
      </c>
      <c r="G17" s="302">
        <v>-0.83518515842857322</v>
      </c>
    </row>
    <row r="18" spans="1:7">
      <c r="A18" s="182" t="s">
        <v>273</v>
      </c>
      <c r="B18" s="123" t="s">
        <v>272</v>
      </c>
      <c r="C18" s="290">
        <v>16114.8</v>
      </c>
      <c r="D18" s="304">
        <v>16920.54</v>
      </c>
      <c r="E18" s="304">
        <v>18951.004800000002</v>
      </c>
      <c r="F18" s="279">
        <v>18273.5</v>
      </c>
      <c r="G18" s="302">
        <v>-0.13395760418993724</v>
      </c>
    </row>
    <row r="19" spans="1:7">
      <c r="A19" s="182" t="s">
        <v>275</v>
      </c>
      <c r="B19" s="123" t="s">
        <v>274</v>
      </c>
      <c r="C19" s="290">
        <v>20742.64</v>
      </c>
      <c r="D19" s="304">
        <v>21779.772000000001</v>
      </c>
      <c r="E19" s="304">
        <v>24393.344640000003</v>
      </c>
      <c r="F19" s="279">
        <v>38409</v>
      </c>
      <c r="G19" s="302">
        <v>-0.85169293783240707</v>
      </c>
    </row>
    <row r="20" spans="1:7">
      <c r="A20" s="182" t="s">
        <v>277</v>
      </c>
      <c r="B20" s="123" t="s">
        <v>276</v>
      </c>
      <c r="C20" s="290">
        <v>28510.799999999999</v>
      </c>
      <c r="D20" s="304">
        <v>29936.34</v>
      </c>
      <c r="E20" s="304">
        <v>33528.700800000006</v>
      </c>
      <c r="F20" s="279">
        <v>52559.5</v>
      </c>
      <c r="G20" s="302">
        <v>-0.84349439510641588</v>
      </c>
    </row>
    <row r="21" spans="1:7">
      <c r="A21" s="182" t="s">
        <v>456</v>
      </c>
      <c r="B21" s="123" t="s">
        <v>455</v>
      </c>
      <c r="C21" s="290">
        <v>24792</v>
      </c>
      <c r="D21" s="304">
        <v>26031.600000000002</v>
      </c>
      <c r="E21" s="304">
        <v>29155.392000000003</v>
      </c>
      <c r="F21" s="279">
        <v>27184.5</v>
      </c>
      <c r="G21" s="302">
        <v>-9.6502904162633102E-2</v>
      </c>
    </row>
    <row r="22" spans="1:7">
      <c r="A22" s="182" t="s">
        <v>293</v>
      </c>
      <c r="B22" s="123" t="s">
        <v>292</v>
      </c>
      <c r="C22" s="290">
        <v>24792</v>
      </c>
      <c r="D22" s="304">
        <v>26031.600000000002</v>
      </c>
      <c r="E22" s="304">
        <v>29155.392000000003</v>
      </c>
      <c r="F22" s="279">
        <v>27184.5</v>
      </c>
      <c r="G22" s="302">
        <v>-9.6502904162633102E-2</v>
      </c>
    </row>
    <row r="23" spans="1:7">
      <c r="A23" s="182" t="s">
        <v>387</v>
      </c>
      <c r="B23" s="123" t="s">
        <v>386</v>
      </c>
      <c r="C23" s="290">
        <v>18594</v>
      </c>
      <c r="D23" s="304">
        <v>19523.7</v>
      </c>
      <c r="E23" s="304">
        <v>21866.544000000002</v>
      </c>
      <c r="F23" s="279">
        <v>17023.3</v>
      </c>
      <c r="G23" s="302">
        <v>8.4473486070775552E-2</v>
      </c>
    </row>
    <row r="24" spans="1:7">
      <c r="A24" s="182" t="s">
        <v>283</v>
      </c>
      <c r="B24" s="123" t="s">
        <v>282</v>
      </c>
      <c r="C24" s="290">
        <v>82598.680000000008</v>
      </c>
      <c r="D24" s="304">
        <v>86728.614000000016</v>
      </c>
      <c r="E24" s="304">
        <v>97136.047680000032</v>
      </c>
      <c r="F24" s="279">
        <v>116423.99999999999</v>
      </c>
      <c r="G24" s="302">
        <v>-0.40951405034559846</v>
      </c>
    </row>
    <row r="25" spans="1:7">
      <c r="A25" s="182" t="s">
        <v>1351</v>
      </c>
      <c r="B25" s="123" t="s">
        <v>1994</v>
      </c>
      <c r="C25" s="290">
        <v>7561.56</v>
      </c>
      <c r="D25" s="304">
        <v>7939.6380000000008</v>
      </c>
      <c r="E25" s="304">
        <v>8892.3945600000025</v>
      </c>
      <c r="F25" s="279">
        <v>11947.34</v>
      </c>
      <c r="G25" s="302">
        <v>-0.58000994503779635</v>
      </c>
    </row>
    <row r="26" spans="1:7">
      <c r="A26" s="182" t="s">
        <v>1302</v>
      </c>
      <c r="B26" s="123" t="s">
        <v>2075</v>
      </c>
      <c r="C26" s="290">
        <v>4834.4399999999996</v>
      </c>
      <c r="D26" s="304">
        <v>5076.1619999999994</v>
      </c>
      <c r="E26" s="304">
        <v>5685.3014400000002</v>
      </c>
      <c r="F26" s="279">
        <v>6585.81</v>
      </c>
      <c r="G26" s="302">
        <v>-0.36226946657730802</v>
      </c>
    </row>
    <row r="27" spans="1:7">
      <c r="A27" s="182" t="s">
        <v>1303</v>
      </c>
      <c r="B27" s="123" t="s">
        <v>2074</v>
      </c>
      <c r="C27" s="290">
        <v>10330</v>
      </c>
      <c r="D27" s="304">
        <v>10846.5</v>
      </c>
      <c r="E27" s="304">
        <v>12148.080000000002</v>
      </c>
      <c r="F27" s="279">
        <v>10820.18</v>
      </c>
      <c r="G27" s="302">
        <v>-4.7452081316553756E-2</v>
      </c>
    </row>
    <row r="28" spans="1:7">
      <c r="A28" s="182" t="s">
        <v>1304</v>
      </c>
      <c r="B28" s="123" t="s">
        <v>2076</v>
      </c>
      <c r="C28" s="290">
        <v>10330</v>
      </c>
      <c r="D28" s="304">
        <v>10846.5</v>
      </c>
      <c r="E28" s="304">
        <v>12148.080000000002</v>
      </c>
      <c r="F28" s="279">
        <v>10820.18</v>
      </c>
      <c r="G28" s="302">
        <v>-4.7452081316553756E-2</v>
      </c>
    </row>
    <row r="29" spans="1:7">
      <c r="A29" s="182" t="s">
        <v>1305</v>
      </c>
      <c r="B29" s="123" t="s">
        <v>2077</v>
      </c>
      <c r="C29" s="290">
        <v>10330</v>
      </c>
      <c r="D29" s="304">
        <v>10846.5</v>
      </c>
      <c r="E29" s="304">
        <v>12148.080000000002</v>
      </c>
      <c r="F29" s="279">
        <v>10820.18</v>
      </c>
      <c r="G29" s="302">
        <v>-4.7452081316553756E-2</v>
      </c>
    </row>
    <row r="30" spans="1:7">
      <c r="A30" s="182" t="s">
        <v>1307</v>
      </c>
      <c r="B30" s="123" t="s">
        <v>1942</v>
      </c>
      <c r="C30" s="290">
        <v>11900.16</v>
      </c>
      <c r="D30" s="304">
        <v>12495.168</v>
      </c>
      <c r="E30" s="304">
        <v>13994.588160000001</v>
      </c>
      <c r="F30" s="279">
        <v>12648.06</v>
      </c>
      <c r="G30" s="302">
        <v>-6.2847894482090966E-2</v>
      </c>
    </row>
    <row r="31" spans="1:7">
      <c r="A31" s="182" t="s">
        <v>1306</v>
      </c>
      <c r="B31" s="123" t="s">
        <v>1943</v>
      </c>
      <c r="C31" s="290">
        <v>2251.94</v>
      </c>
      <c r="D31" s="304">
        <v>2364.5370000000003</v>
      </c>
      <c r="E31" s="304">
        <v>2648.2814400000007</v>
      </c>
      <c r="F31" s="279">
        <v>2161.7800000000002</v>
      </c>
      <c r="G31" s="302">
        <v>4.0036590672930833E-2</v>
      </c>
    </row>
    <row r="32" spans="1:7">
      <c r="A32" s="182" t="s">
        <v>1308</v>
      </c>
      <c r="B32" s="123" t="s">
        <v>1944</v>
      </c>
      <c r="C32" s="290">
        <v>11900.16</v>
      </c>
      <c r="D32" s="304">
        <v>12495.168</v>
      </c>
      <c r="E32" s="304">
        <v>13994.588160000001</v>
      </c>
      <c r="F32" s="279">
        <v>12648.06</v>
      </c>
      <c r="G32" s="302">
        <v>-6.2847894482090966E-2</v>
      </c>
    </row>
    <row r="33" spans="1:7">
      <c r="A33" s="182" t="s">
        <v>1309</v>
      </c>
      <c r="B33" s="123" t="s">
        <v>1945</v>
      </c>
      <c r="C33" s="290">
        <v>11900.16</v>
      </c>
      <c r="D33" s="304">
        <v>12495.168</v>
      </c>
      <c r="E33" s="304">
        <v>13994.588160000001</v>
      </c>
      <c r="F33" s="279">
        <v>12648.06</v>
      </c>
      <c r="G33" s="302">
        <v>-6.2847894482090966E-2</v>
      </c>
    </row>
    <row r="34" spans="1:7">
      <c r="A34" s="182" t="s">
        <v>1299</v>
      </c>
      <c r="B34" s="123" t="s">
        <v>1946</v>
      </c>
      <c r="C34" s="290">
        <v>6257.9139999999998</v>
      </c>
      <c r="D34" s="304">
        <v>6570.8096999999998</v>
      </c>
      <c r="E34" s="304">
        <v>7359.3068640000001</v>
      </c>
      <c r="F34" s="279">
        <v>6565.81</v>
      </c>
      <c r="G34" s="302">
        <v>-4.9201059650228599E-2</v>
      </c>
    </row>
    <row r="35" spans="1:7">
      <c r="A35" s="182" t="s">
        <v>1300</v>
      </c>
      <c r="B35" s="123" t="s">
        <v>1947</v>
      </c>
      <c r="C35" s="290">
        <v>18774.5684</v>
      </c>
      <c r="D35" s="304">
        <v>19713.29682</v>
      </c>
      <c r="E35" s="304">
        <v>22078.892438400002</v>
      </c>
      <c r="F35" s="279">
        <v>19697.830000000002</v>
      </c>
      <c r="G35" s="302">
        <v>-4.9176182393625714E-2</v>
      </c>
    </row>
    <row r="36" spans="1:7">
      <c r="A36" s="182" t="s">
        <v>1301</v>
      </c>
      <c r="B36" s="123" t="s">
        <v>1940</v>
      </c>
      <c r="C36" s="290">
        <v>826.4</v>
      </c>
      <c r="D36" s="304">
        <v>867.72</v>
      </c>
      <c r="E36" s="304">
        <v>971.84640000000013</v>
      </c>
      <c r="F36" s="279">
        <v>792.02</v>
      </c>
      <c r="G36" s="302">
        <v>4.1602129719264275E-2</v>
      </c>
    </row>
    <row r="37" spans="1:7">
      <c r="A37" s="182" t="s">
        <v>1317</v>
      </c>
      <c r="B37" s="275" t="s">
        <v>1318</v>
      </c>
      <c r="C37" s="290">
        <v>8181.36</v>
      </c>
      <c r="D37" s="304">
        <v>8590.4279999999999</v>
      </c>
      <c r="E37" s="304">
        <v>9621.2793600000005</v>
      </c>
      <c r="F37" s="279"/>
      <c r="G37" s="302"/>
    </row>
    <row r="38" spans="1:7">
      <c r="A38" s="182" t="s">
        <v>1319</v>
      </c>
      <c r="B38" s="275" t="s">
        <v>1320</v>
      </c>
      <c r="C38" s="290">
        <v>10387.848</v>
      </c>
      <c r="D38" s="304">
        <v>10907.240400000001</v>
      </c>
      <c r="E38" s="304">
        <v>12216.109248000002</v>
      </c>
      <c r="F38" s="279"/>
      <c r="G38" s="302"/>
    </row>
    <row r="39" spans="1:7">
      <c r="A39" s="182" t="s">
        <v>3175</v>
      </c>
      <c r="B39" s="275" t="s">
        <v>3176</v>
      </c>
      <c r="C39" s="290">
        <v>2066</v>
      </c>
      <c r="D39" s="304">
        <v>2169.3000000000002</v>
      </c>
      <c r="E39" s="304">
        <v>2429.6160000000004</v>
      </c>
      <c r="F39" s="279"/>
      <c r="G39" s="302"/>
    </row>
    <row r="40" spans="1:7">
      <c r="A40" s="182" t="s">
        <v>1341</v>
      </c>
      <c r="B40" s="275" t="s">
        <v>1318</v>
      </c>
      <c r="C40" s="290">
        <v>12855.065200000001</v>
      </c>
      <c r="D40" s="304">
        <v>13497.818460000002</v>
      </c>
      <c r="E40" s="304">
        <v>15117.556675200003</v>
      </c>
      <c r="F40" s="279"/>
      <c r="G40" s="302"/>
    </row>
    <row r="41" spans="1:7">
      <c r="A41" s="182" t="s">
        <v>1313</v>
      </c>
      <c r="B41" s="275" t="s">
        <v>1343</v>
      </c>
      <c r="C41" s="290">
        <v>4173.32</v>
      </c>
      <c r="D41" s="304">
        <v>4381.9859999999999</v>
      </c>
      <c r="E41" s="304">
        <v>4907.8243200000006</v>
      </c>
      <c r="F41" s="279"/>
      <c r="G41" s="302"/>
    </row>
    <row r="42" spans="1:7">
      <c r="A42" s="182" t="s">
        <v>1342</v>
      </c>
      <c r="B42" s="275" t="s">
        <v>1343</v>
      </c>
      <c r="C42" s="290">
        <v>2577.1284000000001</v>
      </c>
      <c r="D42" s="304">
        <v>2705.9848200000001</v>
      </c>
      <c r="E42" s="304">
        <v>3030.7029984000005</v>
      </c>
      <c r="F42" s="279"/>
      <c r="G42" s="302"/>
    </row>
    <row r="43" spans="1:7">
      <c r="A43" s="182" t="s">
        <v>1315</v>
      </c>
      <c r="B43" s="275" t="s">
        <v>1316</v>
      </c>
      <c r="C43" s="290">
        <v>38534.205600000001</v>
      </c>
      <c r="D43" s="304">
        <v>40460.91588</v>
      </c>
      <c r="E43" s="304">
        <v>45316.225785600007</v>
      </c>
      <c r="F43" s="279"/>
      <c r="G43" s="302"/>
    </row>
    <row r="44" spans="1:7">
      <c r="A44" s="182" t="s">
        <v>1366</v>
      </c>
      <c r="B44" s="275" t="s">
        <v>2545</v>
      </c>
      <c r="C44" s="290">
        <v>7175.6311999999998</v>
      </c>
      <c r="D44" s="304">
        <v>7534.4127600000002</v>
      </c>
      <c r="E44" s="304">
        <v>8438.5422912000013</v>
      </c>
      <c r="F44" s="279"/>
      <c r="G44" s="302"/>
    </row>
  </sheetData>
  <conditionalFormatting sqref="B7:B36">
    <cfRule type="cellIs" dxfId="94" priority="5" stopIfTrue="1" operator="greaterThan">
      <formula>0</formula>
    </cfRule>
    <cfRule type="expression" dxfId="93" priority="6" stopIfTrue="1">
      <formula>ISERROR(#REF!)</formula>
    </cfRule>
  </conditionalFormatting>
  <conditionalFormatting sqref="A7:A44">
    <cfRule type="cellIs" dxfId="92" priority="3" stopIfTrue="1" operator="greaterThan">
      <formula>0</formula>
    </cfRule>
    <cfRule type="expression" dxfId="91" priority="4" stopIfTrue="1">
      <formula>ISERROR($B7)</formula>
    </cfRule>
  </conditionalFormatting>
  <conditionalFormatting sqref="B37:B44">
    <cfRule type="cellIs" dxfId="90" priority="1" stopIfTrue="1" operator="greaterThan">
      <formula>0</formula>
    </cfRule>
    <cfRule type="expression" dxfId="89" priority="2" stopIfTrue="1">
      <formula>ISERROR($C37)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H63"/>
  <sheetViews>
    <sheetView workbookViewId="0">
      <selection activeCell="A5" sqref="A5:XFD5"/>
    </sheetView>
  </sheetViews>
  <sheetFormatPr defaultColWidth="8.85546875" defaultRowHeight="15"/>
  <cols>
    <col min="1" max="1" width="18.42578125" customWidth="1"/>
    <col min="2" max="2" width="54.42578125" style="101" customWidth="1"/>
    <col min="3" max="5" width="21.7109375" customWidth="1"/>
    <col min="6" max="7" width="0" hidden="1" customWidth="1"/>
    <col min="8" max="8" width="11.7109375" customWidth="1"/>
  </cols>
  <sheetData>
    <row r="1" spans="1:8" ht="16.5">
      <c r="A1" s="41" t="s">
        <v>1346</v>
      </c>
      <c r="B1" s="53" t="str">
        <f>Summary!B11</f>
        <v>DSV</v>
      </c>
      <c r="C1" s="39"/>
    </row>
    <row r="2" spans="1:8">
      <c r="A2" s="40" t="s">
        <v>1347</v>
      </c>
      <c r="B2" s="100">
        <f>Summary!F11</f>
        <v>41620</v>
      </c>
      <c r="C2" s="39"/>
    </row>
    <row r="3" spans="1:8">
      <c r="A3" s="40" t="s">
        <v>1348</v>
      </c>
      <c r="B3" s="51" t="str">
        <f>Summary!C11</f>
        <v>RUSY12031LAS</v>
      </c>
      <c r="C3" s="39"/>
    </row>
    <row r="4" spans="1:8">
      <c r="A4" s="42"/>
      <c r="B4" s="43"/>
      <c r="C4" s="44"/>
    </row>
    <row r="5" spans="1:8" ht="40.5">
      <c r="A5" s="45" t="s">
        <v>1349</v>
      </c>
      <c r="B5" s="46" t="s">
        <v>1289</v>
      </c>
      <c r="C5" s="55" t="s">
        <v>1344</v>
      </c>
      <c r="D5" s="55" t="s">
        <v>1345</v>
      </c>
      <c r="E5" s="55" t="s">
        <v>1372</v>
      </c>
      <c r="H5" s="55" t="s">
        <v>1371</v>
      </c>
    </row>
    <row r="6" spans="1:8">
      <c r="A6" s="47"/>
      <c r="B6" s="48"/>
      <c r="C6" s="107" t="s">
        <v>1290</v>
      </c>
      <c r="D6" s="107" t="s">
        <v>1290</v>
      </c>
      <c r="E6" s="107" t="s">
        <v>1290</v>
      </c>
    </row>
    <row r="7" spans="1:8">
      <c r="A7" s="198" t="s">
        <v>1002</v>
      </c>
      <c r="B7" s="32" t="str">
        <f>VLOOKUP(A7,PN!B1:D1898,3, FALSE)</f>
        <v>X658dtfe</v>
      </c>
      <c r="C7" s="33">
        <v>62088.919199999997</v>
      </c>
      <c r="D7" s="34">
        <f>C7*1.05</f>
        <v>65193.365160000001</v>
      </c>
      <c r="E7" s="34">
        <f>D7*1.12</f>
        <v>73016.568979200005</v>
      </c>
      <c r="F7" s="102"/>
      <c r="G7" s="102">
        <f>VLOOKUP(A7,PN!B1:C1453,2, FALSE)</f>
        <v>122488.09999999999</v>
      </c>
      <c r="H7" s="180">
        <f>(C7-G7)/G7</f>
        <v>-0.49310243852259933</v>
      </c>
    </row>
    <row r="8" spans="1:8">
      <c r="A8" s="198" t="s">
        <v>1132</v>
      </c>
      <c r="B8" s="32" t="str">
        <f>VLOOKUP(A8,PN!B3:D1900,3, FALSE)</f>
        <v>X950de</v>
      </c>
      <c r="C8" s="33">
        <v>112160.61779999999</v>
      </c>
      <c r="D8" s="34">
        <f t="shared" ref="D8:D63" si="0">C8*1.05</f>
        <v>117768.64869</v>
      </c>
      <c r="E8" s="34">
        <f t="shared" ref="E8:E63" si="1">D8*1.12</f>
        <v>131900.88653280001</v>
      </c>
      <c r="F8" s="102"/>
      <c r="G8" s="102">
        <f>VLOOKUP(A8,PN!B3:C1455,2, FALSE)</f>
        <v>277640.3</v>
      </c>
      <c r="H8" s="180">
        <f t="shared" ref="H8:H63" si="2">(C8-G8)/G8</f>
        <v>-0.59602183904858186</v>
      </c>
    </row>
    <row r="9" spans="1:8">
      <c r="A9" s="198" t="s">
        <v>1086</v>
      </c>
      <c r="B9" s="32" t="str">
        <f>VLOOKUP(A9,PN!B4:D1901,3, FALSE)</f>
        <v>X792de</v>
      </c>
      <c r="C9" s="33">
        <v>68097.52949999999</v>
      </c>
      <c r="D9" s="34">
        <f t="shared" si="0"/>
        <v>71502.405974999987</v>
      </c>
      <c r="E9" s="34">
        <f t="shared" si="1"/>
        <v>80082.69469199999</v>
      </c>
      <c r="F9" s="102"/>
      <c r="G9" s="102">
        <f>VLOOKUP(A9,PN!B4:C1456,2, FALSE)</f>
        <v>110146.4</v>
      </c>
      <c r="H9" s="180">
        <f t="shared" si="2"/>
        <v>-0.38175437871777929</v>
      </c>
    </row>
    <row r="10" spans="1:8">
      <c r="A10" s="198" t="s">
        <v>1080</v>
      </c>
      <c r="B10" s="32" t="str">
        <f>VLOOKUP(A10,PN!B5:D1902,3, FALSE)</f>
        <v>C792de</v>
      </c>
      <c r="C10" s="33">
        <v>31044.459599999998</v>
      </c>
      <c r="D10" s="34">
        <f t="shared" si="0"/>
        <v>32596.682580000001</v>
      </c>
      <c r="E10" s="34">
        <f t="shared" si="1"/>
        <v>36508.284489600002</v>
      </c>
      <c r="F10" s="102"/>
      <c r="G10" s="102">
        <f>VLOOKUP(A10,PN!B5:C1457,2, FALSE)</f>
        <v>41042.399999999994</v>
      </c>
      <c r="H10" s="180">
        <f t="shared" si="2"/>
        <v>-0.24360028653295121</v>
      </c>
    </row>
    <row r="11" spans="1:8">
      <c r="A11" s="198" t="s">
        <v>1122</v>
      </c>
      <c r="B11" s="32" t="str">
        <f>VLOOKUP(A11,PN!B7:D1904,3, FALSE)</f>
        <v>2591n+</v>
      </c>
      <c r="C11" s="33">
        <v>18865</v>
      </c>
      <c r="D11" s="34">
        <f t="shared" si="0"/>
        <v>19808.25</v>
      </c>
      <c r="E11" s="34">
        <f t="shared" si="1"/>
        <v>22185.24</v>
      </c>
      <c r="F11" s="102"/>
      <c r="G11" s="102">
        <f>VLOOKUP(A11,PN!B8:C1460,2, FALSE)</f>
        <v>24763.899999999998</v>
      </c>
      <c r="H11" s="180">
        <f t="shared" si="2"/>
        <v>-0.23820561381688662</v>
      </c>
    </row>
    <row r="12" spans="1:8">
      <c r="A12" s="198" t="s">
        <v>1118</v>
      </c>
      <c r="B12" s="32" t="str">
        <f>VLOOKUP(A12,PN!B8:D1905,3, FALSE)</f>
        <v>2590n+</v>
      </c>
      <c r="C12" s="33">
        <v>15361.499999999998</v>
      </c>
      <c r="D12" s="34">
        <f t="shared" si="0"/>
        <v>16129.574999999999</v>
      </c>
      <c r="E12" s="34">
        <f t="shared" si="1"/>
        <v>18065.124</v>
      </c>
      <c r="F12" s="102"/>
      <c r="G12" s="102">
        <f>VLOOKUP(A12,PN!B9:C1461,2, FALSE)</f>
        <v>20933.5</v>
      </c>
      <c r="H12" s="180">
        <f t="shared" si="2"/>
        <v>-0.26617622471158675</v>
      </c>
    </row>
    <row r="13" spans="1:8">
      <c r="A13" s="198" t="s">
        <v>1100</v>
      </c>
      <c r="B13" s="32" t="str">
        <f>VLOOKUP(A13,PN!B9:D1906,3, FALSE)</f>
        <v>4227-plus</v>
      </c>
      <c r="C13" s="33">
        <v>44737</v>
      </c>
      <c r="D13" s="34">
        <f t="shared" si="0"/>
        <v>46973.85</v>
      </c>
      <c r="E13" s="34">
        <f t="shared" si="1"/>
        <v>52610.712000000007</v>
      </c>
      <c r="F13" s="102"/>
      <c r="G13" s="102">
        <f>VLOOKUP(A13,PN!B10:C1462,2, FALSE)</f>
        <v>56921.899999999994</v>
      </c>
      <c r="H13" s="180">
        <f t="shared" si="2"/>
        <v>-0.21406347996113967</v>
      </c>
    </row>
    <row r="14" spans="1:8">
      <c r="A14" s="198" t="s">
        <v>1234</v>
      </c>
      <c r="B14" s="32" t="str">
        <f>VLOOKUP(A14,PN!B10:D1907,3, FALSE)</f>
        <v>MX810dxfe</v>
      </c>
      <c r="C14" s="33">
        <v>69539.589504000003</v>
      </c>
      <c r="D14" s="34">
        <f t="shared" si="0"/>
        <v>73016.568979200005</v>
      </c>
      <c r="E14" s="34">
        <f t="shared" si="1"/>
        <v>81778.557256704007</v>
      </c>
      <c r="F14" s="102"/>
      <c r="G14" s="102">
        <f>VLOOKUP(A14,PN!B11:C1463,2, FALSE)</f>
        <v>112742</v>
      </c>
      <c r="H14" s="180">
        <f t="shared" si="2"/>
        <v>-0.38319712703340369</v>
      </c>
    </row>
    <row r="15" spans="1:8">
      <c r="A15" s="198" t="s">
        <v>1236</v>
      </c>
      <c r="B15" s="32" t="str">
        <f>VLOOKUP(A15,PN!B11:D1908,3, FALSE)</f>
        <v>MX810dxme</v>
      </c>
      <c r="C15" s="33">
        <v>69539.589504000003</v>
      </c>
      <c r="D15" s="34">
        <f t="shared" si="0"/>
        <v>73016.568979200005</v>
      </c>
      <c r="E15" s="34">
        <f t="shared" si="1"/>
        <v>81778.557256704007</v>
      </c>
      <c r="F15" s="102"/>
      <c r="G15" s="102">
        <f>VLOOKUP(A15,PN!B12:C1464,2, FALSE)</f>
        <v>112742</v>
      </c>
      <c r="H15" s="180">
        <f t="shared" si="2"/>
        <v>-0.38319712703340369</v>
      </c>
    </row>
    <row r="16" spans="1:8">
      <c r="A16" s="198" t="s">
        <v>1220</v>
      </c>
      <c r="B16" s="32" t="str">
        <f>VLOOKUP(A16,PN!B12:D1909,3, FALSE)</f>
        <v>MS812de</v>
      </c>
      <c r="C16" s="33">
        <v>15253.846608</v>
      </c>
      <c r="D16" s="34">
        <f t="shared" si="0"/>
        <v>16016.538938400001</v>
      </c>
      <c r="E16" s="34">
        <f t="shared" si="1"/>
        <v>17938.523611008004</v>
      </c>
      <c r="F16" s="102"/>
      <c r="G16" s="102">
        <f>VLOOKUP(A16,PN!B13:C1465,2, FALSE)</f>
        <v>41489.699999999997</v>
      </c>
      <c r="H16" s="180">
        <f t="shared" si="2"/>
        <v>-0.63234618211266891</v>
      </c>
    </row>
    <row r="17" spans="1:8">
      <c r="A17" s="198" t="s">
        <v>1270</v>
      </c>
      <c r="B17" s="32" t="str">
        <f>VLOOKUP(A17,PN!B13:D1910,3, FALSE)</f>
        <v>CX310dn</v>
      </c>
      <c r="C17" s="33">
        <v>7133.4450880000004</v>
      </c>
      <c r="D17" s="34">
        <f t="shared" si="0"/>
        <v>7490.1173424000008</v>
      </c>
      <c r="E17" s="34">
        <f t="shared" si="1"/>
        <v>8388.9314234880021</v>
      </c>
      <c r="F17" s="102"/>
      <c r="G17" s="102">
        <f>VLOOKUP(A17,PN!B14:C1466,2, FALSE)</f>
        <v>17019.099999999999</v>
      </c>
      <c r="H17" s="180">
        <f t="shared" si="2"/>
        <v>-0.58085650310533454</v>
      </c>
    </row>
    <row r="18" spans="1:8">
      <c r="A18" s="198" t="s">
        <v>1014</v>
      </c>
      <c r="B18" s="32" t="str">
        <f>VLOOKUP(A18,PN!B14:D1911,3, FALSE)</f>
        <v>X862de 4</v>
      </c>
      <c r="C18" s="33">
        <v>98701.378160000022</v>
      </c>
      <c r="D18" s="34">
        <f t="shared" si="0"/>
        <v>103636.44706800002</v>
      </c>
      <c r="E18" s="34">
        <f t="shared" si="1"/>
        <v>116072.82071616004</v>
      </c>
      <c r="F18" s="102"/>
      <c r="G18" s="102">
        <f>VLOOKUP(A18,PN!B15:C1467,2, FALSE)</f>
        <v>219468.19999999998</v>
      </c>
      <c r="H18" s="180">
        <f t="shared" si="2"/>
        <v>-0.55027025254683803</v>
      </c>
    </row>
    <row r="19" spans="1:8">
      <c r="A19" s="198" t="s">
        <v>370</v>
      </c>
      <c r="B19" s="32" t="str">
        <f>VLOOKUP(A19,PN!B15:D1912,3, FALSE)</f>
        <v>OPTION    JR 550 OPTION TRAY</v>
      </c>
      <c r="C19" s="33">
        <v>1201.7004999999999</v>
      </c>
      <c r="D19" s="34">
        <f t="shared" si="0"/>
        <v>1261.785525</v>
      </c>
      <c r="E19" s="34">
        <f t="shared" si="1"/>
        <v>1413.1997880000001</v>
      </c>
      <c r="F19" s="102"/>
      <c r="G19" s="102">
        <f>VLOOKUP(A19,PN!B16:C1468,2, FALSE)</f>
        <v>7846.9999999999991</v>
      </c>
      <c r="H19" s="180">
        <f t="shared" si="2"/>
        <v>-0.84685860838537019</v>
      </c>
    </row>
    <row r="20" spans="1:8">
      <c r="A20" s="198" t="s">
        <v>217</v>
      </c>
      <c r="B20" s="32" t="str">
        <f>VLOOKUP(A20,PN!B16:D1913,3, FALSE)</f>
        <v>IPS       802.11 BGN CARD-EMEA</v>
      </c>
      <c r="C20" s="33">
        <v>2803.9857999999999</v>
      </c>
      <c r="D20" s="34">
        <f t="shared" si="0"/>
        <v>2944.1850899999999</v>
      </c>
      <c r="E20" s="34">
        <f t="shared" si="1"/>
        <v>3297.4873008000004</v>
      </c>
      <c r="F20" s="102"/>
      <c r="G20" s="102">
        <f>VLOOKUP(A20,PN!B17:C1469,2, FALSE)</f>
        <v>12155.5</v>
      </c>
      <c r="H20" s="180">
        <f t="shared" si="2"/>
        <v>-0.76932369709185144</v>
      </c>
    </row>
    <row r="21" spans="1:8">
      <c r="A21" s="198" t="s">
        <v>277</v>
      </c>
      <c r="B21" s="32" t="str">
        <f>VLOOKUP(A21,PN!B17:D1914,3, FALSE)</f>
        <v xml:space="preserve">Tandem Tray Module (2520 Sheet Input Option)  </v>
      </c>
      <c r="C21" s="33">
        <v>28040.181400000001</v>
      </c>
      <c r="D21" s="34">
        <f t="shared" si="0"/>
        <v>29442.190470000001</v>
      </c>
      <c r="E21" s="34">
        <f t="shared" si="1"/>
        <v>32975.253326400001</v>
      </c>
      <c r="F21" s="102"/>
      <c r="G21" s="102">
        <f>VLOOKUP(A21,PN!B18:C1470,2, FALSE)</f>
        <v>52559.5</v>
      </c>
      <c r="H21" s="180">
        <f t="shared" si="2"/>
        <v>-0.46650593327562095</v>
      </c>
    </row>
    <row r="22" spans="1:8">
      <c r="A22" s="198" t="s">
        <v>259</v>
      </c>
      <c r="B22" s="32" t="str">
        <f>VLOOKUP(A22,PN!B18:D1915,3, FALSE)</f>
        <v>IPDS CARD X65XE IPDS CARD</v>
      </c>
      <c r="C22" s="33">
        <v>13218.921099999998</v>
      </c>
      <c r="D22" s="34">
        <f t="shared" si="0"/>
        <v>13879.867154999998</v>
      </c>
      <c r="E22" s="34">
        <f t="shared" si="1"/>
        <v>15545.451213599999</v>
      </c>
      <c r="F22" s="102"/>
      <c r="G22" s="102">
        <f>VLOOKUP(A22,PN!B19:C1471,2, FALSE)</f>
        <v>17023.3</v>
      </c>
      <c r="H22" s="180">
        <f t="shared" si="2"/>
        <v>-0.22348069410748808</v>
      </c>
    </row>
    <row r="23" spans="1:8">
      <c r="A23" s="198" t="s">
        <v>393</v>
      </c>
      <c r="B23" s="32" t="str">
        <f>VLOOKUP(A23,PN!B19:D1916,3, FALSE)</f>
        <v>OPTION    4062 STAPLESMART II</v>
      </c>
      <c r="C23" s="33">
        <v>8011.4803999999986</v>
      </c>
      <c r="D23" s="34">
        <f t="shared" si="0"/>
        <v>8412.0544199999986</v>
      </c>
      <c r="E23" s="34">
        <f t="shared" si="1"/>
        <v>9421.5009503999991</v>
      </c>
      <c r="F23" s="102"/>
      <c r="G23" s="102">
        <f>VLOOKUP(A23,PN!B20:C1472,2, FALSE)</f>
        <v>15134.699999999999</v>
      </c>
      <c r="H23" s="180">
        <f t="shared" si="2"/>
        <v>-0.47065482632625694</v>
      </c>
    </row>
    <row r="24" spans="1:8">
      <c r="A24" s="198" t="s">
        <v>448</v>
      </c>
      <c r="B24" s="32" t="str">
        <f>VLOOKUP(A24,PN!B20:D1917,3, FALSE)</f>
        <v>MFP OPTIONLEXMARK C790/X790 SE</v>
      </c>
      <c r="C24" s="33">
        <v>12017.1667</v>
      </c>
      <c r="D24" s="34">
        <f t="shared" si="0"/>
        <v>12618.025035000001</v>
      </c>
      <c r="E24" s="34">
        <f t="shared" si="1"/>
        <v>14132.188039200002</v>
      </c>
      <c r="F24" s="102"/>
      <c r="G24" s="102">
        <f>VLOOKUP(A24,PN!B21:C1473,2, FALSE)</f>
        <v>14682.499999999998</v>
      </c>
      <c r="H24" s="180">
        <f t="shared" si="2"/>
        <v>-0.18153129916567334</v>
      </c>
    </row>
    <row r="25" spans="1:8">
      <c r="A25" s="198" t="s">
        <v>281</v>
      </c>
      <c r="B25" s="32" t="str">
        <f>VLOOKUP(A25,PN!B21:D1918,3, FALSE)</f>
        <v xml:space="preserve">Standard office Finisher 4-hole </v>
      </c>
      <c r="C25" s="33">
        <v>46065.904499999997</v>
      </c>
      <c r="D25" s="34">
        <f t="shared" si="0"/>
        <v>48369.199724999999</v>
      </c>
      <c r="E25" s="34">
        <f t="shared" si="1"/>
        <v>54173.503692000006</v>
      </c>
      <c r="F25" s="102"/>
      <c r="G25" s="102">
        <f>VLOOKUP(A25,PN!B22:C1474,2, FALSE)</f>
        <v>79318.399999999994</v>
      </c>
      <c r="H25" s="180">
        <f t="shared" si="2"/>
        <v>-0.41922801645015534</v>
      </c>
    </row>
    <row r="26" spans="1:8">
      <c r="A26" s="198" t="s">
        <v>837</v>
      </c>
      <c r="B26" s="32" t="str">
        <f>VLOOKUP(A26,PN!B22:D1919,3, FALSE)</f>
        <v>MS81x/ MX71x Series550-Sheet Tray</v>
      </c>
      <c r="C26" s="33">
        <v>1201.7004999999999</v>
      </c>
      <c r="D26" s="34">
        <f t="shared" si="0"/>
        <v>1261.785525</v>
      </c>
      <c r="E26" s="34">
        <f t="shared" si="1"/>
        <v>1413.1997880000001</v>
      </c>
      <c r="F26" s="102"/>
      <c r="G26" s="102">
        <f>VLOOKUP(A26,PN!B23:C1475,2, FALSE)</f>
        <v>9261.7000000000007</v>
      </c>
      <c r="H26" s="180">
        <f t="shared" si="2"/>
        <v>-0.8702505479555589</v>
      </c>
    </row>
    <row r="27" spans="1:8">
      <c r="A27" s="198" t="s">
        <v>886</v>
      </c>
      <c r="B27" s="32" t="str">
        <f>VLOOKUP(A27,PN!B23:D1920,3, FALSE)</f>
        <v>MarkNet 8352 Wireless for CX310,410,510</v>
      </c>
      <c r="C27" s="33">
        <v>2002.8700999999996</v>
      </c>
      <c r="D27" s="34">
        <f t="shared" si="0"/>
        <v>2103.0136049999996</v>
      </c>
      <c r="E27" s="34">
        <f t="shared" si="1"/>
        <v>2355.3752375999998</v>
      </c>
      <c r="F27" s="102"/>
      <c r="G27" s="102">
        <f>VLOOKUP(A27,PN!B24:C1476,2, FALSE)</f>
        <v>5131.7</v>
      </c>
      <c r="H27" s="180">
        <f t="shared" si="2"/>
        <v>-0.6097063156458874</v>
      </c>
    </row>
    <row r="28" spans="1:8">
      <c r="A28" s="198" t="s">
        <v>920</v>
      </c>
      <c r="B28" s="32" t="str">
        <f>VLOOKUP(A28,PN!B24:D1921,3, FALSE)</f>
        <v>MS812de IPDS Card</v>
      </c>
      <c r="C28" s="33">
        <v>13218.921099999998</v>
      </c>
      <c r="D28" s="34">
        <f t="shared" si="0"/>
        <v>13879.867154999998</v>
      </c>
      <c r="E28" s="34">
        <f t="shared" si="1"/>
        <v>15545.451213599999</v>
      </c>
      <c r="F28" s="102"/>
      <c r="G28" s="102">
        <f>VLOOKUP(A28,PN!B25:C1477,2, FALSE)</f>
        <v>17413.900000000001</v>
      </c>
      <c r="H28" s="180">
        <f t="shared" si="2"/>
        <v>-0.24089829963420045</v>
      </c>
    </row>
    <row r="29" spans="1:8">
      <c r="A29" s="198" t="s">
        <v>964</v>
      </c>
      <c r="B29" s="32" t="str">
        <f>VLOOKUP(A29,PN!B25:D1922,3, FALSE)</f>
        <v xml:space="preserve">MX71x/MX81x IPDS Card </v>
      </c>
      <c r="C29" s="33">
        <v>13218.921099999998</v>
      </c>
      <c r="D29" s="34">
        <f t="shared" si="0"/>
        <v>13879.867154999998</v>
      </c>
      <c r="E29" s="34">
        <f t="shared" si="1"/>
        <v>15545.451213599999</v>
      </c>
      <c r="F29" s="102"/>
      <c r="G29" s="102">
        <f>VLOOKUP(A29,PN!B26:C1478,2, FALSE)</f>
        <v>17413.900000000001</v>
      </c>
      <c r="H29" s="180">
        <f t="shared" si="2"/>
        <v>-0.24089829963420045</v>
      </c>
    </row>
    <row r="30" spans="1:8">
      <c r="A30" s="198" t="s">
        <v>263</v>
      </c>
      <c r="B30" s="32" t="str">
        <f>VLOOKUP(A30,PN!B26:D1923,3, FALSE)</f>
        <v>IPDS CARD X860DE/X862DE/X864DE</v>
      </c>
      <c r="C30" s="33">
        <v>13218.921099999998</v>
      </c>
      <c r="D30" s="34">
        <f t="shared" si="0"/>
        <v>13879.867154999998</v>
      </c>
      <c r="E30" s="34">
        <f t="shared" si="1"/>
        <v>15545.451213599999</v>
      </c>
      <c r="F30" s="102"/>
      <c r="G30" s="102">
        <f>VLOOKUP(A30,PN!B27:C1479,2, FALSE)</f>
        <v>17023.3</v>
      </c>
      <c r="H30" s="180">
        <f t="shared" si="2"/>
        <v>-0.22348069410748808</v>
      </c>
    </row>
    <row r="31" spans="1:8">
      <c r="A31" s="198" t="s">
        <v>229</v>
      </c>
      <c r="B31" s="32" t="str">
        <f>VLOOKUP(A31,PN!B27:D1924,3, FALSE)</f>
        <v>TRAY      2000 SHEE.DUAL INPUT</v>
      </c>
      <c r="C31" s="33">
        <v>24034.441199999997</v>
      </c>
      <c r="D31" s="34">
        <f t="shared" si="0"/>
        <v>25236.163259999998</v>
      </c>
      <c r="E31" s="34">
        <f t="shared" si="1"/>
        <v>28264.502851199999</v>
      </c>
      <c r="F31" s="102"/>
      <c r="G31" s="102">
        <f>VLOOKUP(A31,PN!B28:C1480,2, FALSE)</f>
        <v>52559.5</v>
      </c>
      <c r="H31" s="180">
        <f t="shared" si="2"/>
        <v>-0.54271937137910375</v>
      </c>
    </row>
    <row r="32" spans="1:8">
      <c r="A32" s="198" t="s">
        <v>887</v>
      </c>
      <c r="B32" s="32" t="str">
        <f>VLOOKUP(A32,PN!B28:D1925,3, FALSE)</f>
        <v>MarkNet 8352 Wireless for CX310,410,510</v>
      </c>
      <c r="C32" s="33">
        <v>609.06999999999994</v>
      </c>
      <c r="D32" s="34">
        <f t="shared" si="0"/>
        <v>639.52350000000001</v>
      </c>
      <c r="E32" s="34">
        <f t="shared" si="1"/>
        <v>716.26632000000006</v>
      </c>
      <c r="F32" s="102"/>
      <c r="G32" s="102">
        <f>VLOOKUP(A32,PN!B29:C1481,2, FALSE)</f>
        <v>1262.0999999999999</v>
      </c>
      <c r="H32" s="180">
        <f t="shared" si="2"/>
        <v>-0.51741541874653352</v>
      </c>
    </row>
    <row r="33" spans="1:8">
      <c r="A33" s="198" t="s">
        <v>806</v>
      </c>
      <c r="B33" s="32" t="str">
        <f>VLOOKUP(A33,PN!B29:D1926,3, FALSE)</f>
        <v>N7002e Marknet</v>
      </c>
      <c r="C33" s="33">
        <v>4042.4999999999995</v>
      </c>
      <c r="D33" s="34">
        <f t="shared" si="0"/>
        <v>4244.625</v>
      </c>
      <c r="E33" s="34">
        <f t="shared" si="1"/>
        <v>4753.9800000000005</v>
      </c>
      <c r="F33" s="102"/>
      <c r="G33" s="102">
        <f>VLOOKUP(A33,PN!B30:C1482,2, FALSE)</f>
        <v>7181.9999999999991</v>
      </c>
      <c r="H33" s="180">
        <f t="shared" si="2"/>
        <v>-0.4371345029239766</v>
      </c>
    </row>
    <row r="34" spans="1:8">
      <c r="A34" s="198" t="s">
        <v>1350</v>
      </c>
      <c r="B34" s="32" t="str">
        <f>VLOOKUP(A34,PN!B30:D1927,3, FALSE)</f>
        <v>Lexmark X65X Extra High Yield Return Program Cartridge</v>
      </c>
      <c r="C34" s="33">
        <v>6208.9026999999996</v>
      </c>
      <c r="D34" s="34">
        <f t="shared" si="0"/>
        <v>6519.3478349999996</v>
      </c>
      <c r="E34" s="34">
        <f t="shared" si="1"/>
        <v>7301.6695752000005</v>
      </c>
      <c r="F34" s="102"/>
      <c r="G34" s="102">
        <f>VLOOKUP(A34,PN!B31:C1483,2, FALSE)</f>
        <v>11947.34</v>
      </c>
      <c r="H34" s="180">
        <f t="shared" si="2"/>
        <v>-0.48031087254568805</v>
      </c>
    </row>
    <row r="35" spans="1:8">
      <c r="A35" s="198" t="s">
        <v>1351</v>
      </c>
      <c r="B35" s="32" t="str">
        <f>VLOOKUP(A35,PN!B31:D1928,3, FALSE)</f>
        <v>Lexmark T654 Extra High Yield Return Program Print Cartridge</v>
      </c>
      <c r="C35" s="33">
        <v>6208.9026999999996</v>
      </c>
      <c r="D35" s="34">
        <f t="shared" si="0"/>
        <v>6519.3478349999996</v>
      </c>
      <c r="E35" s="34">
        <f t="shared" si="1"/>
        <v>7301.6695752000005</v>
      </c>
      <c r="F35" s="102"/>
      <c r="G35" s="102">
        <f>VLOOKUP(A35,PN!B32:C1484,2, FALSE)</f>
        <v>11947.34</v>
      </c>
      <c r="H35" s="180">
        <f t="shared" si="2"/>
        <v>-0.48031087254568805</v>
      </c>
    </row>
    <row r="36" spans="1:8">
      <c r="A36" s="198" t="s">
        <v>1306</v>
      </c>
      <c r="B36" s="32" t="str">
        <f>VLOOKUP(A36,PN!B32:D1929,3, FALSE)</f>
        <v>Black Extra High Yield Print Cartridge</v>
      </c>
      <c r="C36" s="33">
        <v>1931.9915999999998</v>
      </c>
      <c r="D36" s="34">
        <f t="shared" si="0"/>
        <v>2028.5911799999999</v>
      </c>
      <c r="E36" s="34">
        <f t="shared" si="1"/>
        <v>2272.0221216</v>
      </c>
      <c r="F36" s="102"/>
      <c r="G36" s="102">
        <f>VLOOKUP(A36,PN!B33:C1485,2, FALSE)</f>
        <v>2161.7800000000002</v>
      </c>
      <c r="H36" s="180">
        <f t="shared" si="2"/>
        <v>-0.10629592280435583</v>
      </c>
    </row>
    <row r="37" spans="1:8">
      <c r="A37" s="198" t="s">
        <v>1307</v>
      </c>
      <c r="B37" s="32" t="str">
        <f>VLOOKUP(A37,PN!B33:D1930,3, FALSE)</f>
        <v>Cyan Extra High Yield Print Cartridge</v>
      </c>
      <c r="C37" s="33">
        <v>8011.4803999999986</v>
      </c>
      <c r="D37" s="34">
        <f t="shared" si="0"/>
        <v>8412.0544199999986</v>
      </c>
      <c r="E37" s="34">
        <f t="shared" si="1"/>
        <v>9421.5009503999991</v>
      </c>
      <c r="F37" s="102"/>
      <c r="G37" s="102">
        <f>VLOOKUP(A37,PN!B34:C1486,2, FALSE)</f>
        <v>12648.06</v>
      </c>
      <c r="H37" s="180">
        <f t="shared" si="2"/>
        <v>-0.36658425086535018</v>
      </c>
    </row>
    <row r="38" spans="1:8">
      <c r="A38" s="198" t="s">
        <v>1299</v>
      </c>
      <c r="B38" s="32" t="str">
        <f>VLOOKUP(A38,PN!B34:D1931,3, FALSE)</f>
        <v>1-Pack Photoconductor Unit</v>
      </c>
      <c r="C38" s="33">
        <v>6066.7144999999991</v>
      </c>
      <c r="D38" s="34">
        <f t="shared" si="0"/>
        <v>6370.050224999999</v>
      </c>
      <c r="E38" s="34">
        <f t="shared" si="1"/>
        <v>7134.4562519999999</v>
      </c>
      <c r="F38" s="102"/>
      <c r="G38" s="102">
        <f>VLOOKUP(A38,PN!B35:C1487,2, FALSE)</f>
        <v>6565.81</v>
      </c>
      <c r="H38" s="180">
        <f t="shared" si="2"/>
        <v>-7.601430745026147E-2</v>
      </c>
    </row>
    <row r="39" spans="1:8">
      <c r="A39" s="198" t="s">
        <v>1300</v>
      </c>
      <c r="B39" s="32" t="str">
        <f>VLOOKUP(A39,PN!B35:D1932,3, FALSE)</f>
        <v>3-Pack Photoconductor Kit</v>
      </c>
      <c r="C39" s="33">
        <v>18200.8442</v>
      </c>
      <c r="D39" s="34">
        <f t="shared" si="0"/>
        <v>19110.886409999999</v>
      </c>
      <c r="E39" s="34">
        <f t="shared" si="1"/>
        <v>21404.192779200002</v>
      </c>
      <c r="F39" s="102"/>
      <c r="G39" s="102">
        <f>VLOOKUP(A39,PN!B36:C1488,2, FALSE)</f>
        <v>19697.830000000002</v>
      </c>
      <c r="H39" s="180">
        <f t="shared" si="2"/>
        <v>-7.5997498201578653E-2</v>
      </c>
    </row>
    <row r="40" spans="1:8">
      <c r="A40" s="198" t="s">
        <v>1301</v>
      </c>
      <c r="B40" s="32" t="str">
        <f>VLOOKUP(A40,PN!B36:D1933,3, FALSE)</f>
        <v>Waste Toner Bottle</v>
      </c>
      <c r="C40" s="33">
        <v>731.85419999999999</v>
      </c>
      <c r="D40" s="34">
        <f t="shared" si="0"/>
        <v>768.44691</v>
      </c>
      <c r="E40" s="34">
        <f t="shared" si="1"/>
        <v>860.66053920000013</v>
      </c>
      <c r="F40" s="102"/>
      <c r="G40" s="102">
        <f>VLOOKUP(A40,PN!B37:C1489,2, FALSE)</f>
        <v>792.02</v>
      </c>
      <c r="H40" s="180">
        <f t="shared" si="2"/>
        <v>-7.5965000883816053E-2</v>
      </c>
    </row>
    <row r="41" spans="1:8">
      <c r="A41" s="198" t="s">
        <v>1303</v>
      </c>
      <c r="B41" s="32" t="str">
        <f>VLOOKUP(A41,PN!B37:D1934,3, FALSE)</f>
        <v>X792  Cyan Extra High Yield Return Program Print Cartridge (20K)</v>
      </c>
      <c r="C41" s="33">
        <v>6474.0907000000007</v>
      </c>
      <c r="D41" s="34">
        <f t="shared" si="0"/>
        <v>6797.7952350000014</v>
      </c>
      <c r="E41" s="34">
        <f t="shared" si="1"/>
        <v>7613.530663200002</v>
      </c>
      <c r="F41" s="102"/>
      <c r="G41" s="102">
        <f>VLOOKUP(A41,PN!B38:C1490,2, FALSE)</f>
        <v>10820.18</v>
      </c>
      <c r="H41" s="180">
        <f t="shared" si="2"/>
        <v>-0.4016651571415632</v>
      </c>
    </row>
    <row r="42" spans="1:8">
      <c r="A42" s="198" t="s">
        <v>1302</v>
      </c>
      <c r="B42" s="32" t="str">
        <f>VLOOKUP(A42,PN!B38:D1935,3, FALSE)</f>
        <v>X792  Black Extra High Yield Return Program Print Cartridge (20K)</v>
      </c>
      <c r="C42" s="33">
        <v>4101.8977999999997</v>
      </c>
      <c r="D42" s="34">
        <f t="shared" si="0"/>
        <v>4306.99269</v>
      </c>
      <c r="E42" s="34">
        <f t="shared" si="1"/>
        <v>4823.8318128000001</v>
      </c>
      <c r="F42" s="102"/>
      <c r="G42" s="102">
        <f>VLOOKUP(A42,PN!B39:C1491,2, FALSE)</f>
        <v>6585.81</v>
      </c>
      <c r="H42" s="180">
        <f t="shared" si="2"/>
        <v>-0.37716122997778567</v>
      </c>
    </row>
    <row r="43" spans="1:8">
      <c r="A43" s="198" t="s">
        <v>1304</v>
      </c>
      <c r="B43" s="32" t="str">
        <f>VLOOKUP(A43,PN!B39:D1936,3, FALSE)</f>
        <v>X792  Magenta Extra High Yield Return Program Print Cartridge (20K)</v>
      </c>
      <c r="C43" s="33">
        <v>6474.0907000000007</v>
      </c>
      <c r="D43" s="34">
        <f t="shared" si="0"/>
        <v>6797.7952350000014</v>
      </c>
      <c r="E43" s="34">
        <f t="shared" si="1"/>
        <v>7613.530663200002</v>
      </c>
      <c r="F43" s="102"/>
      <c r="G43" s="102">
        <f>VLOOKUP(A43,PN!B40:C1492,2, FALSE)</f>
        <v>10820.18</v>
      </c>
      <c r="H43" s="180">
        <f t="shared" si="2"/>
        <v>-0.4016651571415632</v>
      </c>
    </row>
    <row r="44" spans="1:8">
      <c r="A44" s="198" t="s">
        <v>1305</v>
      </c>
      <c r="B44" s="32" t="str">
        <f>VLOOKUP(A44,PN!B40:D1937,3, FALSE)</f>
        <v>X792  Yellow Extra High Yield Return Program Print Cartridge (20K)</v>
      </c>
      <c r="C44" s="33">
        <v>6474.0907000000007</v>
      </c>
      <c r="D44" s="34">
        <f t="shared" si="0"/>
        <v>6797.7952350000014</v>
      </c>
      <c r="E44" s="34">
        <f t="shared" si="1"/>
        <v>7613.530663200002</v>
      </c>
      <c r="F44" s="102"/>
      <c r="G44" s="102">
        <f>VLOOKUP(A44,PN!B41:C1493,2, FALSE)</f>
        <v>10820.18</v>
      </c>
      <c r="H44" s="180">
        <f t="shared" si="2"/>
        <v>-0.4016651571415632</v>
      </c>
    </row>
    <row r="45" spans="1:8">
      <c r="A45" s="198" t="s">
        <v>1312</v>
      </c>
      <c r="B45" s="32" t="str">
        <f>VLOOKUP(A45,PN!B41:D1938,3, FALSE)</f>
        <v>C792 X792 Toner waste bottle</v>
      </c>
      <c r="C45" s="33">
        <v>358.92009999999999</v>
      </c>
      <c r="D45" s="34">
        <f t="shared" si="0"/>
        <v>376.866105</v>
      </c>
      <c r="E45" s="34">
        <f t="shared" si="1"/>
        <v>422.09003760000007</v>
      </c>
      <c r="F45" s="102"/>
      <c r="G45" s="102">
        <f>VLOOKUP(A45,PN!B42:C1494,2, FALSE)</f>
        <v>373.5</v>
      </c>
      <c r="H45" s="180">
        <f t="shared" si="2"/>
        <v>-3.9035876840696142E-2</v>
      </c>
    </row>
    <row r="46" spans="1:8">
      <c r="A46" s="198" t="s">
        <v>1352</v>
      </c>
      <c r="B46" s="32" t="str">
        <f>VLOOKUP(A46,PN!B42:D1939,3, FALSE)</f>
        <v>C792  Cyan Extra High Yield Return Program Print Cartridge (20K)</v>
      </c>
      <c r="C46" s="33">
        <v>8480.9493999999995</v>
      </c>
      <c r="D46" s="34">
        <f t="shared" si="0"/>
        <v>8904.996869999999</v>
      </c>
      <c r="E46" s="34">
        <f t="shared" si="1"/>
        <v>9973.5964944000007</v>
      </c>
      <c r="F46" s="102"/>
      <c r="G46" s="102">
        <f>VLOOKUP(A46,PN!B43:C1495,2, FALSE)</f>
        <v>13578.05</v>
      </c>
      <c r="H46" s="180">
        <f t="shared" si="2"/>
        <v>-0.37539268157062317</v>
      </c>
    </row>
    <row r="47" spans="1:8">
      <c r="A47" s="198" t="s">
        <v>1353</v>
      </c>
      <c r="B47" s="32" t="str">
        <f>VLOOKUP(A47,PN!B43:D1940,3, FALSE)</f>
        <v>C792  Black Extra High Yield Return Program Print Cartridge (20K)</v>
      </c>
      <c r="C47" s="33">
        <v>4877.7883000000002</v>
      </c>
      <c r="D47" s="34">
        <f t="shared" si="0"/>
        <v>5121.6777150000007</v>
      </c>
      <c r="E47" s="34">
        <f t="shared" si="1"/>
        <v>5736.279040800001</v>
      </c>
      <c r="F47" s="102"/>
      <c r="G47" s="102">
        <f>VLOOKUP(A47,PN!B44:C1496,2, FALSE)</f>
        <v>7809.27</v>
      </c>
      <c r="H47" s="180">
        <f t="shared" si="2"/>
        <v>-0.37538485671516031</v>
      </c>
    </row>
    <row r="48" spans="1:8">
      <c r="A48" s="198" t="s">
        <v>1354</v>
      </c>
      <c r="B48" s="32" t="str">
        <f>VLOOKUP(A48,PN!B44:D1941,3, FALSE)</f>
        <v>C792  Magenta Extra High Yield Return Program Print Cartridge (20K)</v>
      </c>
      <c r="C48" s="33">
        <v>8480.9493999999995</v>
      </c>
      <c r="D48" s="34">
        <f t="shared" si="0"/>
        <v>8904.996869999999</v>
      </c>
      <c r="E48" s="34">
        <f t="shared" si="1"/>
        <v>9973.5964944000007</v>
      </c>
      <c r="F48" s="102"/>
      <c r="G48" s="102">
        <f>VLOOKUP(A48,PN!B45:C1497,2, FALSE)</f>
        <v>13578.05</v>
      </c>
      <c r="H48" s="180">
        <f t="shared" si="2"/>
        <v>-0.37539268157062317</v>
      </c>
    </row>
    <row r="49" spans="1:8">
      <c r="A49" s="198" t="s">
        <v>1355</v>
      </c>
      <c r="B49" s="32" t="str">
        <f>VLOOKUP(A49,PN!B45:D1942,3, FALSE)</f>
        <v>C792  Yellow Extra High Yield Return Program Print Cartridge (20K)</v>
      </c>
      <c r="C49" s="33">
        <v>8480.9493999999995</v>
      </c>
      <c r="D49" s="34">
        <f t="shared" si="0"/>
        <v>8904.996869999999</v>
      </c>
      <c r="E49" s="34">
        <f t="shared" si="1"/>
        <v>9973.5964944000007</v>
      </c>
      <c r="F49" s="102"/>
      <c r="G49" s="102">
        <f>VLOOKUP(A49,PN!B46:C1498,2, FALSE)</f>
        <v>13578.05</v>
      </c>
      <c r="H49" s="180">
        <f t="shared" si="2"/>
        <v>-0.37539268157062317</v>
      </c>
    </row>
    <row r="50" spans="1:8">
      <c r="A50" s="198" t="s">
        <v>1308</v>
      </c>
      <c r="B50" s="32" t="str">
        <f>VLOOKUP(A50,PN!B46:D1943,3, FALSE)</f>
        <v>Magenta Extra High Yield Print Cartridge</v>
      </c>
      <c r="C50" s="33">
        <v>8011.4803999999986</v>
      </c>
      <c r="D50" s="34">
        <f t="shared" si="0"/>
        <v>8412.0544199999986</v>
      </c>
      <c r="E50" s="34">
        <f t="shared" si="1"/>
        <v>9421.5009503999991</v>
      </c>
      <c r="F50" s="102"/>
      <c r="G50" s="102">
        <f>VLOOKUP(A50,PN!B47:C1499,2, FALSE)</f>
        <v>12648.06</v>
      </c>
      <c r="H50" s="180">
        <f t="shared" si="2"/>
        <v>-0.36658425086535018</v>
      </c>
    </row>
    <row r="51" spans="1:8">
      <c r="A51" s="198" t="s">
        <v>1309</v>
      </c>
      <c r="B51" s="32" t="str">
        <f>VLOOKUP(A51,PN!B47:D1944,3, FALSE)</f>
        <v>Yellow Extra High Yield Print Cartridge</v>
      </c>
      <c r="C51" s="33">
        <v>8011.4803999999986</v>
      </c>
      <c r="D51" s="34">
        <f t="shared" si="0"/>
        <v>8412.0544199999986</v>
      </c>
      <c r="E51" s="34">
        <f t="shared" si="1"/>
        <v>9421.5009503999991</v>
      </c>
      <c r="F51" s="102"/>
      <c r="G51" s="102">
        <f>VLOOKUP(A51,PN!B50:C1502,2, FALSE)</f>
        <v>12648.06</v>
      </c>
      <c r="H51" s="180">
        <f t="shared" si="2"/>
        <v>-0.36658425086535018</v>
      </c>
    </row>
    <row r="52" spans="1:8">
      <c r="A52" s="198">
        <v>3070169</v>
      </c>
      <c r="B52" s="32" t="str">
        <f>VLOOKUP(A52,PN!B48:D1945,3, FALSE)</f>
        <v>High Yield Re-Inking Ribbon</v>
      </c>
      <c r="C52" s="33">
        <v>463.53999999999996</v>
      </c>
      <c r="D52" s="34">
        <f t="shared" si="0"/>
        <v>486.71699999999998</v>
      </c>
      <c r="E52" s="34">
        <f t="shared" si="1"/>
        <v>545.12304000000006</v>
      </c>
      <c r="F52" s="102"/>
      <c r="G52" s="102">
        <f>VLOOKUP(A52,PN!B53:C1505,2, FALSE)</f>
        <v>556.5</v>
      </c>
      <c r="H52" s="180">
        <f t="shared" si="2"/>
        <v>-0.16704402515723277</v>
      </c>
    </row>
    <row r="53" spans="1:8">
      <c r="A53" s="198" t="s">
        <v>1356</v>
      </c>
      <c r="B53" s="32" t="str">
        <f>VLOOKUP(A53,PN!B49:D1946,3, FALSE)</f>
        <v>4227 Series plus Printer Ribbon</v>
      </c>
      <c r="C53" s="33">
        <v>1051.05</v>
      </c>
      <c r="D53" s="34">
        <f t="shared" si="0"/>
        <v>1103.6025</v>
      </c>
      <c r="E53" s="34">
        <f t="shared" si="1"/>
        <v>1236.0348000000001</v>
      </c>
      <c r="F53" s="102"/>
      <c r="G53" s="102">
        <f>VLOOKUP(A53,PN!B54:C1506,2, FALSE)</f>
        <v>1276.81</v>
      </c>
      <c r="H53" s="180">
        <f t="shared" si="2"/>
        <v>-0.17681565777210392</v>
      </c>
    </row>
    <row r="54" spans="1:8">
      <c r="A54" s="198" t="s">
        <v>49</v>
      </c>
      <c r="B54" s="32" t="str">
        <f>VLOOKUP(A54,PN!B50:D1947,3, FALSE)</f>
        <v>Black Extra High Yield Return Program toner 45k</v>
      </c>
      <c r="C54" s="33">
        <v>7263.8873999999996</v>
      </c>
      <c r="D54" s="34">
        <f t="shared" si="0"/>
        <v>7627.0817699999998</v>
      </c>
      <c r="E54" s="34">
        <f t="shared" si="1"/>
        <v>8542.3315824000001</v>
      </c>
      <c r="F54" s="102"/>
      <c r="G54" s="102">
        <f>VLOOKUP(A54,PN!B55:C1507,2, FALSE)</f>
        <v>13509.48</v>
      </c>
      <c r="H54" s="180">
        <f t="shared" si="2"/>
        <v>-0.46231184323896996</v>
      </c>
    </row>
    <row r="55" spans="1:8">
      <c r="A55" s="198" t="s">
        <v>46</v>
      </c>
      <c r="B55" s="32" t="str">
        <f>VLOOKUP(A55,PN!B51:D1948,3, FALSE)</f>
        <v>Black Extra High Yield Return Program toner 45k</v>
      </c>
      <c r="C55" s="33">
        <v>7263.8873999999996</v>
      </c>
      <c r="D55" s="34">
        <f t="shared" si="0"/>
        <v>7627.0817699999998</v>
      </c>
      <c r="E55" s="34">
        <f t="shared" si="1"/>
        <v>8542.3315824000001</v>
      </c>
      <c r="F55" s="102"/>
      <c r="G55" s="102">
        <f>VLOOKUP(A55,PN!B56:C1508,2, FALSE)</f>
        <v>13509.48</v>
      </c>
      <c r="H55" s="180">
        <f t="shared" si="2"/>
        <v>-0.46231184323896996</v>
      </c>
    </row>
    <row r="56" spans="1:8">
      <c r="A56" s="198" t="s">
        <v>51</v>
      </c>
      <c r="B56" s="32" t="str">
        <f>VLOOKUP(A56,PN!B52:D1949,3, FALSE)</f>
        <v>Imaging Kit Return Program 100k</v>
      </c>
      <c r="C56" s="33">
        <v>1104.95</v>
      </c>
      <c r="D56" s="34">
        <f t="shared" si="0"/>
        <v>1160.1975</v>
      </c>
      <c r="E56" s="34">
        <f t="shared" si="1"/>
        <v>1299.4212000000002</v>
      </c>
      <c r="F56" s="102"/>
      <c r="G56" s="102">
        <f>VLOOKUP(A56,PN!B57:C1509,2, FALSE)</f>
        <v>1117.46</v>
      </c>
      <c r="H56" s="180">
        <f t="shared" si="2"/>
        <v>-1.1195031589497603E-2</v>
      </c>
    </row>
    <row r="57" spans="1:8">
      <c r="A57" s="198" t="s">
        <v>104</v>
      </c>
      <c r="B57" s="32" t="str">
        <f>VLOOKUP(A57,PN!B53:D1950,3, FALSE)</f>
        <v>Cyan Standard Yield Return Program 2k</v>
      </c>
      <c r="C57" s="33">
        <v>2106.5736999999999</v>
      </c>
      <c r="D57" s="34">
        <f t="shared" si="0"/>
        <v>2211.9023849999999</v>
      </c>
      <c r="E57" s="34">
        <f t="shared" si="1"/>
        <v>2477.3306711999999</v>
      </c>
      <c r="F57" s="102"/>
      <c r="G57" s="102">
        <f>VLOOKUP(A57,PN!B58:C1510,2, FALSE)</f>
        <v>2373.86</v>
      </c>
      <c r="H57" s="180">
        <f t="shared" si="2"/>
        <v>-0.1125956459100369</v>
      </c>
    </row>
    <row r="58" spans="1:8">
      <c r="A58" s="198" t="s">
        <v>106</v>
      </c>
      <c r="B58" s="32" t="str">
        <f>VLOOKUP(A58,PN!B54:D1951,3, FALSE)</f>
        <v>Magenta Standard Yield Return Program 2k</v>
      </c>
      <c r="C58" s="33">
        <v>2106.5736999999999</v>
      </c>
      <c r="D58" s="34">
        <f t="shared" si="0"/>
        <v>2211.9023849999999</v>
      </c>
      <c r="E58" s="34">
        <f t="shared" si="1"/>
        <v>2477.3306711999999</v>
      </c>
      <c r="F58" s="102"/>
      <c r="G58" s="102">
        <f>VLOOKUP(A58,PN!B59:C1511,2, FALSE)</f>
        <v>2373.86</v>
      </c>
      <c r="H58" s="180">
        <f t="shared" si="2"/>
        <v>-0.1125956459100369</v>
      </c>
    </row>
    <row r="59" spans="1:8">
      <c r="A59" s="198" t="s">
        <v>108</v>
      </c>
      <c r="B59" s="32" t="str">
        <f>VLOOKUP(A59,PN!B55:D1952,3, FALSE)</f>
        <v>Yellow Standard Yield Return Program 2k</v>
      </c>
      <c r="C59" s="33">
        <v>2106.5736999999999</v>
      </c>
      <c r="D59" s="34">
        <f t="shared" si="0"/>
        <v>2211.9023849999999</v>
      </c>
      <c r="E59" s="34">
        <f t="shared" si="1"/>
        <v>2477.3306711999999</v>
      </c>
      <c r="F59" s="102"/>
      <c r="G59" s="102">
        <f>VLOOKUP(A59,PN!B60:C1512,2, FALSE)</f>
        <v>2373.86</v>
      </c>
      <c r="H59" s="180">
        <f t="shared" si="2"/>
        <v>-0.1125956459100369</v>
      </c>
    </row>
    <row r="60" spans="1:8">
      <c r="A60" s="198" t="s">
        <v>102</v>
      </c>
      <c r="B60" s="32" t="str">
        <f>VLOOKUP(A60,PN!B56:D1953,3, FALSE)</f>
        <v>Black Standard Yield Return Program 2.5k</v>
      </c>
      <c r="C60" s="33">
        <v>1462.1452999999999</v>
      </c>
      <c r="D60" s="34">
        <f t="shared" si="0"/>
        <v>1535.252565</v>
      </c>
      <c r="E60" s="34">
        <f t="shared" si="1"/>
        <v>1719.4828728000002</v>
      </c>
      <c r="F60" s="102"/>
      <c r="G60" s="102">
        <f>VLOOKUP(A60,PN!B61:C1513,2, FALSE)</f>
        <v>1648.09</v>
      </c>
      <c r="H60" s="180">
        <f t="shared" si="2"/>
        <v>-0.11282436032012816</v>
      </c>
    </row>
    <row r="61" spans="1:8">
      <c r="A61" s="198" t="s">
        <v>120</v>
      </c>
      <c r="B61" s="32" t="str">
        <f>VLOOKUP(A61,PN!B57:D1954,3, FALSE)</f>
        <v>Black and Color Imaging Unit 40k</v>
      </c>
      <c r="C61" s="33">
        <v>6022.7321000000002</v>
      </c>
      <c r="D61" s="34">
        <f t="shared" si="0"/>
        <v>6323.8687050000008</v>
      </c>
      <c r="E61" s="34">
        <f t="shared" si="1"/>
        <v>7082.7329496000011</v>
      </c>
      <c r="F61" s="102"/>
      <c r="G61" s="102">
        <f>VLOOKUP(A61,PN!B62:C1514,2, FALSE)</f>
        <v>7400.1</v>
      </c>
      <c r="H61" s="180">
        <f t="shared" si="2"/>
        <v>-0.18612828205024259</v>
      </c>
    </row>
    <row r="62" spans="1:8">
      <c r="A62" s="198" t="s">
        <v>1293</v>
      </c>
      <c r="B62" s="32" t="str">
        <f>VLOOKUP(A62,PN!B58:D1955,3, FALSE)</f>
        <v>X860, X862, X864 High Yield Toner Cartridge</v>
      </c>
      <c r="C62" s="33">
        <v>3434.6158</v>
      </c>
      <c r="D62" s="34">
        <f t="shared" si="0"/>
        <v>3606.3465900000001</v>
      </c>
      <c r="E62" s="34">
        <f t="shared" si="1"/>
        <v>4039.1081808000004</v>
      </c>
      <c r="F62" s="102"/>
      <c r="G62" s="102">
        <f>VLOOKUP(A62,PN!B63:C1515,2, FALSE)</f>
        <v>4413.1899999999996</v>
      </c>
      <c r="H62" s="180">
        <f t="shared" si="2"/>
        <v>-0.22173851567686859</v>
      </c>
    </row>
    <row r="63" spans="1:8">
      <c r="A63" s="198" t="s">
        <v>1294</v>
      </c>
      <c r="B63" s="32" t="str">
        <f>VLOOKUP(A63,PN!B59:D1956,3, FALSE)</f>
        <v>X860, X862, X864 Photoconductor Drum</v>
      </c>
      <c r="C63" s="33">
        <v>3568.18</v>
      </c>
      <c r="D63" s="34">
        <f t="shared" si="0"/>
        <v>3746.5889999999999</v>
      </c>
      <c r="E63" s="34">
        <f t="shared" si="1"/>
        <v>4196.1796800000002</v>
      </c>
      <c r="F63" s="102"/>
      <c r="G63" s="102">
        <f>VLOOKUP(A63,PN!B64:C1516,2, FALSE)</f>
        <v>3531.14</v>
      </c>
      <c r="H63" s="180">
        <f t="shared" si="2"/>
        <v>1.0489530293333021E-2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H197"/>
  <sheetViews>
    <sheetView workbookViewId="0">
      <selection activeCell="P14" sqref="P14"/>
    </sheetView>
  </sheetViews>
  <sheetFormatPr defaultColWidth="8.85546875" defaultRowHeight="15"/>
  <cols>
    <col min="1" max="1" width="20" customWidth="1"/>
    <col min="2" max="2" width="47.7109375" style="210" customWidth="1"/>
    <col min="3" max="4" width="22.28515625" customWidth="1"/>
    <col min="5" max="5" width="22.28515625" style="4" customWidth="1"/>
    <col min="6" max="7" width="0" hidden="1" customWidth="1"/>
    <col min="8" max="8" width="14.7109375" style="64" customWidth="1"/>
  </cols>
  <sheetData>
    <row r="1" spans="1:8" ht="15.75">
      <c r="A1" s="52" t="s">
        <v>1346</v>
      </c>
      <c r="B1" s="210" t="str">
        <f>Summary!B12</f>
        <v>Geodis</v>
      </c>
    </row>
    <row r="2" spans="1:8">
      <c r="A2" s="50" t="s">
        <v>1347</v>
      </c>
      <c r="B2" s="166">
        <f>Summary!F12</f>
        <v>41611</v>
      </c>
    </row>
    <row r="3" spans="1:8">
      <c r="A3" s="50" t="s">
        <v>1348</v>
      </c>
      <c r="B3" s="210" t="str">
        <f>Summary!C12</f>
        <v>RUSY12047LAS</v>
      </c>
    </row>
    <row r="5" spans="1:8" s="101" customFormat="1" ht="40.5">
      <c r="A5" s="54" t="s">
        <v>1349</v>
      </c>
      <c r="B5" s="211" t="s">
        <v>1289</v>
      </c>
      <c r="C5" s="170" t="s">
        <v>1344</v>
      </c>
      <c r="D5" s="170" t="s">
        <v>1345</v>
      </c>
      <c r="E5" s="161" t="s">
        <v>3033</v>
      </c>
      <c r="H5" s="165" t="s">
        <v>1371</v>
      </c>
    </row>
    <row r="6" spans="1:8">
      <c r="A6" s="47"/>
      <c r="B6" s="212"/>
      <c r="C6" s="107" t="s">
        <v>1290</v>
      </c>
      <c r="D6" s="107" t="s">
        <v>1290</v>
      </c>
      <c r="E6" s="167" t="s">
        <v>1290</v>
      </c>
      <c r="F6" s="101"/>
      <c r="G6" s="101"/>
    </row>
    <row r="7" spans="1:8">
      <c r="A7" s="120" t="s">
        <v>1082</v>
      </c>
      <c r="B7" s="32" t="str">
        <f>VLOOKUP(A7,PN!B1:D1898,3,FALSE)</f>
        <v>C792dte</v>
      </c>
      <c r="C7" s="33">
        <v>37612.18</v>
      </c>
      <c r="D7" s="34">
        <f>C7*1.05</f>
        <v>39492.789000000004</v>
      </c>
      <c r="E7" s="35">
        <f>D7*1.12</f>
        <v>44231.923680000007</v>
      </c>
      <c r="G7">
        <f>VLOOKUP(A7,PN!B1:C1898,2,FALSE)</f>
        <v>49473.899999999994</v>
      </c>
      <c r="H7" s="64">
        <f>(C7-G7)/G7</f>
        <v>-0.23975712446360598</v>
      </c>
    </row>
    <row r="8" spans="1:8">
      <c r="A8" s="120" t="s">
        <v>1018</v>
      </c>
      <c r="B8" s="32" t="str">
        <f>VLOOKUP(A8,PN!B6:D1903,3,FALSE)</f>
        <v>W850n</v>
      </c>
      <c r="C8" s="33">
        <v>85678.452000000005</v>
      </c>
      <c r="D8" s="34">
        <f t="shared" ref="D8:D67" si="0">C8*1.05</f>
        <v>89962.37460000001</v>
      </c>
      <c r="E8" s="35">
        <f t="shared" ref="E8:E67" si="1">D8*1.12</f>
        <v>100757.85955200002</v>
      </c>
      <c r="G8" s="101">
        <f>VLOOKUP(A8,PN!B6:C1903,2,FALSE)</f>
        <v>94320.099999999991</v>
      </c>
      <c r="H8" s="64">
        <f t="shared" ref="H8:H67" si="2">(C8-G8)/G8</f>
        <v>-9.1620428731521569E-2</v>
      </c>
    </row>
    <row r="9" spans="1:8">
      <c r="A9" s="120" t="s">
        <v>1130</v>
      </c>
      <c r="B9" s="32" t="str">
        <f>VLOOKUP(A9,PN!B7:D1904,3,FALSE)</f>
        <v>C950de</v>
      </c>
      <c r="C9" s="33">
        <v>54767.200000000004</v>
      </c>
      <c r="D9" s="34">
        <f t="shared" si="0"/>
        <v>57505.560000000005</v>
      </c>
      <c r="E9" s="35">
        <f t="shared" si="1"/>
        <v>64406.227200000008</v>
      </c>
      <c r="G9" s="101">
        <f>VLOOKUP(A9,PN!B7:C1904,2,FALSE)</f>
        <v>108497.2</v>
      </c>
      <c r="H9" s="64">
        <f t="shared" si="2"/>
        <v>-0.49522015314680928</v>
      </c>
    </row>
    <row r="10" spans="1:8">
      <c r="A10" s="120" t="s">
        <v>1156</v>
      </c>
      <c r="B10" s="32" t="str">
        <f>VLOOKUP(A10,PN!B8:D1905,3,FALSE)</f>
        <v>C748de</v>
      </c>
      <c r="C10" s="33">
        <v>29662.882000000001</v>
      </c>
      <c r="D10" s="34">
        <f t="shared" si="0"/>
        <v>31146.026100000003</v>
      </c>
      <c r="E10" s="35">
        <f t="shared" si="1"/>
        <v>34883.549232000005</v>
      </c>
      <c r="G10" s="101">
        <f>VLOOKUP(A10,PN!B8:C1905,2,FALSE)</f>
        <v>20804</v>
      </c>
      <c r="H10" s="64">
        <f t="shared" si="2"/>
        <v>0.42582589886560285</v>
      </c>
    </row>
    <row r="11" spans="1:8">
      <c r="A11" s="120" t="s">
        <v>1168</v>
      </c>
      <c r="B11" s="32" t="str">
        <f>VLOOKUP(A11,PN!B9:D1906,3,FALSE)</f>
        <v>MS310dn</v>
      </c>
      <c r="C11" s="33">
        <v>5033.75</v>
      </c>
      <c r="D11" s="34">
        <f t="shared" si="0"/>
        <v>5285.4375</v>
      </c>
      <c r="E11" s="35">
        <f t="shared" si="1"/>
        <v>5919.6900000000005</v>
      </c>
      <c r="G11" s="101">
        <f>VLOOKUP(A11,PN!B9:C1906,2,FALSE)</f>
        <v>7224</v>
      </c>
      <c r="H11" s="64">
        <f t="shared" si="2"/>
        <v>-0.30319075304540422</v>
      </c>
    </row>
    <row r="12" spans="1:8">
      <c r="A12" s="120" t="s">
        <v>1172</v>
      </c>
      <c r="B12" s="32" t="str">
        <f>VLOOKUP(A12,PN!B10:D1907,3,FALSE)</f>
        <v>MS410DN</v>
      </c>
      <c r="C12" s="33">
        <v>5839.1500000000005</v>
      </c>
      <c r="D12" s="34">
        <f t="shared" si="0"/>
        <v>6131.107500000001</v>
      </c>
      <c r="E12" s="35">
        <f t="shared" si="1"/>
        <v>6866.8404000000019</v>
      </c>
      <c r="G12" s="101">
        <f>VLOOKUP(A12,PN!B10:C1907,2,FALSE)</f>
        <v>10105.200000000001</v>
      </c>
      <c r="H12" s="64">
        <f t="shared" si="2"/>
        <v>-0.42216383644064442</v>
      </c>
    </row>
    <row r="13" spans="1:8">
      <c r="A13" s="120" t="s">
        <v>1174</v>
      </c>
      <c r="B13" s="32" t="str">
        <f>VLOOKUP(A13,PN!B11:D1908,3,FALSE)</f>
        <v>MS510DN</v>
      </c>
      <c r="C13" s="33">
        <v>7047.2500000000009</v>
      </c>
      <c r="D13" s="34">
        <f t="shared" si="0"/>
        <v>7399.6125000000011</v>
      </c>
      <c r="E13" s="35">
        <f t="shared" si="1"/>
        <v>8287.5660000000025</v>
      </c>
      <c r="G13" s="101">
        <f>VLOOKUP(A13,PN!B11:C1908,2,FALSE)</f>
        <v>12490.1</v>
      </c>
      <c r="H13" s="64">
        <f t="shared" si="2"/>
        <v>-0.43577313232079801</v>
      </c>
    </row>
    <row r="14" spans="1:8">
      <c r="A14" s="120" t="s">
        <v>1176</v>
      </c>
      <c r="B14" s="32" t="str">
        <f>VLOOKUP(A14,PN!B12:D1909,3,FALSE)</f>
        <v>MS610dn</v>
      </c>
      <c r="C14" s="33">
        <v>11255.465</v>
      </c>
      <c r="D14" s="34">
        <f t="shared" si="0"/>
        <v>11818.23825</v>
      </c>
      <c r="E14" s="35">
        <f t="shared" si="1"/>
        <v>13236.426840000002</v>
      </c>
      <c r="G14" s="101">
        <f>VLOOKUP(A14,PN!B12:C1909,2,FALSE)</f>
        <v>19993.400000000001</v>
      </c>
      <c r="H14" s="64">
        <f t="shared" si="2"/>
        <v>-0.43704097352126203</v>
      </c>
    </row>
    <row r="15" spans="1:8">
      <c r="A15" s="120" t="s">
        <v>1202</v>
      </c>
      <c r="B15" s="32" t="str">
        <f>VLOOKUP(A15,PN!B13:D1910,3,FALSE)</f>
        <v>MS810n</v>
      </c>
      <c r="C15" s="33">
        <v>12877.1379</v>
      </c>
      <c r="D15" s="34">
        <f t="shared" si="0"/>
        <v>13520.994795000001</v>
      </c>
      <c r="E15" s="35">
        <f t="shared" si="1"/>
        <v>15143.514170400002</v>
      </c>
      <c r="G15" s="101">
        <f>VLOOKUP(A15,PN!B13:C1910,2,FALSE)</f>
        <v>19265.400000000001</v>
      </c>
      <c r="H15" s="64">
        <f t="shared" si="2"/>
        <v>-0.33159249743062696</v>
      </c>
    </row>
    <row r="16" spans="1:8">
      <c r="A16" s="120" t="s">
        <v>1210</v>
      </c>
      <c r="B16" s="32" t="str">
        <f>VLOOKUP(A16,PN!B14:D1911,3,FALSE)</f>
        <v>MS811n</v>
      </c>
      <c r="C16" s="33">
        <v>15503.95</v>
      </c>
      <c r="D16" s="34">
        <f t="shared" si="0"/>
        <v>16279.147500000001</v>
      </c>
      <c r="E16" s="35">
        <f t="shared" si="1"/>
        <v>18232.645200000003</v>
      </c>
      <c r="G16" s="101">
        <f>VLOOKUP(A16,PN!B14:C1911,2,FALSE)</f>
        <v>23713.200000000001</v>
      </c>
      <c r="H16" s="64">
        <f t="shared" si="2"/>
        <v>-0.34618904238989257</v>
      </c>
    </row>
    <row r="17" spans="1:8">
      <c r="A17" s="120" t="s">
        <v>1216</v>
      </c>
      <c r="B17" s="32" t="str">
        <f>VLOOKUP(A17,PN!B15:D1912,3,FALSE)</f>
        <v>MS812dn</v>
      </c>
      <c r="C17" s="33">
        <v>22551.200000000001</v>
      </c>
      <c r="D17" s="34">
        <f t="shared" si="0"/>
        <v>23678.760000000002</v>
      </c>
      <c r="E17" s="35">
        <f t="shared" si="1"/>
        <v>26520.211200000005</v>
      </c>
      <c r="G17" s="101">
        <f>VLOOKUP(A17,PN!B15:C1912,2,FALSE)</f>
        <v>35579.599999999999</v>
      </c>
      <c r="H17" s="64">
        <f t="shared" si="2"/>
        <v>-0.36617612339655303</v>
      </c>
    </row>
    <row r="18" spans="1:8">
      <c r="A18" s="120" t="s">
        <v>1204</v>
      </c>
      <c r="B18" s="32" t="str">
        <f>VLOOKUP(A18,PN!B16:D1913,3,FALSE)</f>
        <v>MS810dn</v>
      </c>
      <c r="C18" s="33">
        <v>17517.45</v>
      </c>
      <c r="D18" s="34">
        <f t="shared" si="0"/>
        <v>18393.322500000002</v>
      </c>
      <c r="E18" s="35">
        <f t="shared" si="1"/>
        <v>20600.521200000003</v>
      </c>
      <c r="G18" s="101">
        <f>VLOOKUP(A18,PN!B16:C1913,2,FALSE)</f>
        <v>25201.4</v>
      </c>
      <c r="H18" s="64">
        <f t="shared" si="2"/>
        <v>-0.30490171180966136</v>
      </c>
    </row>
    <row r="19" spans="1:8">
      <c r="A19" s="120" t="s">
        <v>1212</v>
      </c>
      <c r="B19" s="32" t="str">
        <f>VLOOKUP(A19,PN!B17:D1914,3,FALSE)</f>
        <v>MS811dn</v>
      </c>
      <c r="C19" s="33">
        <v>21544.45</v>
      </c>
      <c r="D19" s="34">
        <f t="shared" si="0"/>
        <v>22621.672500000001</v>
      </c>
      <c r="E19" s="35">
        <f t="shared" si="1"/>
        <v>25336.273200000003</v>
      </c>
      <c r="G19" s="101">
        <f>VLOOKUP(A19,PN!B17:C1914,2,FALSE)</f>
        <v>29646.400000000001</v>
      </c>
      <c r="H19" s="64">
        <f t="shared" si="2"/>
        <v>-0.27328613254897727</v>
      </c>
    </row>
    <row r="20" spans="1:8">
      <c r="A20" s="120" t="s">
        <v>1256</v>
      </c>
      <c r="B20" s="32" t="str">
        <f>VLOOKUP(A20,PN!B18:D1915,3,FALSE)</f>
        <v>CS310dn</v>
      </c>
      <c r="C20" s="33">
        <v>6040.5000000000009</v>
      </c>
      <c r="D20" s="34">
        <f t="shared" si="0"/>
        <v>6342.5250000000015</v>
      </c>
      <c r="E20" s="35">
        <f t="shared" si="1"/>
        <v>7103.6280000000024</v>
      </c>
      <c r="G20" s="101">
        <f>VLOOKUP(A20,PN!B18:C1915,2,FALSE)</f>
        <v>9247</v>
      </c>
      <c r="H20" s="64">
        <f t="shared" si="2"/>
        <v>-0.34676111171190649</v>
      </c>
    </row>
    <row r="21" spans="1:8">
      <c r="A21" s="163" t="s">
        <v>1262</v>
      </c>
      <c r="B21" s="32" t="str">
        <f>VLOOKUP(A21,PN!B19:D1916,3,FALSE)</f>
        <v>CS410dtn</v>
      </c>
      <c r="C21" s="33">
        <v>12282.35</v>
      </c>
      <c r="D21" s="34">
        <f t="shared" si="0"/>
        <v>12896.467500000001</v>
      </c>
      <c r="E21" s="35">
        <f t="shared" si="1"/>
        <v>14444.043600000003</v>
      </c>
      <c r="G21" s="101">
        <f>VLOOKUP(A21,PN!B19:C1916,2,FALSE)</f>
        <v>18996.599999999999</v>
      </c>
      <c r="H21" s="64">
        <f t="shared" si="2"/>
        <v>-0.35344482696903651</v>
      </c>
    </row>
    <row r="22" spans="1:8">
      <c r="A22" s="164" t="s">
        <v>1266</v>
      </c>
      <c r="B22" s="32" t="str">
        <f>VLOOKUP(A22,PN!B20:D1917,3,FALSE)</f>
        <v>CS510dte</v>
      </c>
      <c r="C22" s="33">
        <v>19732.300000000003</v>
      </c>
      <c r="D22" s="34">
        <f t="shared" si="0"/>
        <v>20718.915000000005</v>
      </c>
      <c r="E22" s="35">
        <f t="shared" si="1"/>
        <v>23205.184800000006</v>
      </c>
      <c r="G22" s="101">
        <f>VLOOKUP(A22,PN!B20:C1917,2,FALSE)</f>
        <v>28254.1</v>
      </c>
      <c r="H22" s="64">
        <f t="shared" si="2"/>
        <v>-0.30161286326586217</v>
      </c>
    </row>
    <row r="23" spans="1:8">
      <c r="A23" s="120" t="s">
        <v>1254</v>
      </c>
      <c r="B23" s="32" t="str">
        <f>VLOOKUP(A23,PN!B21:D1918,3,FALSE)</f>
        <v>CS310n</v>
      </c>
      <c r="C23" s="33">
        <v>5637.8</v>
      </c>
      <c r="D23" s="34">
        <f t="shared" si="0"/>
        <v>5919.6900000000005</v>
      </c>
      <c r="E23" s="35">
        <f t="shared" si="1"/>
        <v>6630.0528000000013</v>
      </c>
      <c r="G23" s="101">
        <f>VLOOKUP(A23,PN!B21:C1918,2,FALSE)</f>
        <v>7451.5</v>
      </c>
      <c r="H23" s="64">
        <f t="shared" si="2"/>
        <v>-0.24340065758572096</v>
      </c>
    </row>
    <row r="24" spans="1:8">
      <c r="A24" s="120" t="s">
        <v>349</v>
      </c>
      <c r="B24" s="32" t="str">
        <f>VLOOKUP(A24,PN!B22:D1919,3,FALSE)</f>
        <v>OPTION    C73X 550 SHEET DRAWE</v>
      </c>
      <c r="C24" s="33">
        <v>9158.6061000000009</v>
      </c>
      <c r="D24" s="34">
        <f t="shared" si="0"/>
        <v>9616.5364050000007</v>
      </c>
      <c r="E24" s="35">
        <f t="shared" si="1"/>
        <v>10770.520773600001</v>
      </c>
      <c r="G24" s="101">
        <f>VLOOKUP(A24,PN!B22:C1919,2,FALSE)</f>
        <v>10612.699999999999</v>
      </c>
      <c r="H24" s="64">
        <f t="shared" si="2"/>
        <v>-0.13701451091616632</v>
      </c>
    </row>
    <row r="25" spans="1:8">
      <c r="A25" s="120" t="s">
        <v>353</v>
      </c>
      <c r="B25" s="32" t="str">
        <f>VLOOKUP(A25,PN!B23:D1920,3,FALSE)</f>
        <v>OPTION    C73X 2000 SHEET DRAW</v>
      </c>
      <c r="C25" s="33">
        <v>18317.212200000002</v>
      </c>
      <c r="D25" s="34">
        <f t="shared" si="0"/>
        <v>19233.072810000001</v>
      </c>
      <c r="E25" s="35">
        <f t="shared" si="1"/>
        <v>21541.041547200002</v>
      </c>
      <c r="G25" s="101">
        <f>VLOOKUP(A25,PN!B23:C1920,2,FALSE)</f>
        <v>21226.1</v>
      </c>
      <c r="H25" s="64">
        <f t="shared" si="2"/>
        <v>-0.13704297068232021</v>
      </c>
    </row>
    <row r="26" spans="1:8">
      <c r="A26" s="120" t="s">
        <v>237</v>
      </c>
      <c r="B26" s="32" t="str">
        <f>VLOOKUP(A26,PN!B24:D1921,3,FALSE)</f>
        <v>OPTION    2X500 SHEET DRAWER</v>
      </c>
      <c r="C26" s="33">
        <v>29662.882000000001</v>
      </c>
      <c r="D26" s="34">
        <f t="shared" si="0"/>
        <v>31146.026100000003</v>
      </c>
      <c r="E26" s="35">
        <f t="shared" si="1"/>
        <v>34883.549232000005</v>
      </c>
      <c r="G26" s="101">
        <f>VLOOKUP(A26,PN!B24:C1921,2,FALSE)</f>
        <v>33780.6</v>
      </c>
      <c r="H26" s="64">
        <f t="shared" si="2"/>
        <v>-0.12189594027341129</v>
      </c>
    </row>
    <row r="27" spans="1:8">
      <c r="A27" s="120" t="s">
        <v>233</v>
      </c>
      <c r="B27" s="32" t="str">
        <f>VLOOKUP(A27,PN!B25:D1922,3,FALSE)</f>
        <v>OPTION    2/4 HOLE FINISHER</v>
      </c>
      <c r="C27" s="33">
        <v>31675.576600000004</v>
      </c>
      <c r="D27" s="34">
        <f t="shared" si="0"/>
        <v>33259.355430000003</v>
      </c>
      <c r="E27" s="35">
        <f t="shared" si="1"/>
        <v>37250.478081600006</v>
      </c>
      <c r="G27" s="101">
        <f>VLOOKUP(A27,PN!B25:C1922,2,FALSE)</f>
        <v>31226.999999999996</v>
      </c>
      <c r="H27" s="64">
        <f t="shared" si="2"/>
        <v>1.4365023857559408E-2</v>
      </c>
    </row>
    <row r="28" spans="1:8">
      <c r="A28" s="120" t="s">
        <v>235</v>
      </c>
      <c r="B28" s="32" t="str">
        <f>VLOOKUP(A28,PN!B26:D1923,3,FALSE)</f>
        <v>OPTION    2000-SHEET HCF</v>
      </c>
      <c r="C28" s="33">
        <v>41201.042400000006</v>
      </c>
      <c r="D28" s="34">
        <f t="shared" si="0"/>
        <v>43261.094520000006</v>
      </c>
      <c r="E28" s="35">
        <f t="shared" si="1"/>
        <v>48452.425862400014</v>
      </c>
      <c r="G28" s="101">
        <f>VLOOKUP(A28,PN!B26:C1923,2,FALSE)</f>
        <v>46920.299999999996</v>
      </c>
      <c r="H28" s="64">
        <f t="shared" si="2"/>
        <v>-0.1218930313744795</v>
      </c>
    </row>
    <row r="29" spans="1:8">
      <c r="A29" s="120" t="s">
        <v>239</v>
      </c>
      <c r="B29" s="32" t="str">
        <f>VLOOKUP(A29,PN!B27:D1924,3,FALSE)</f>
        <v>OPTION    X85XE BOOKLET 2/4</v>
      </c>
      <c r="C29" s="33">
        <v>95037.200000000012</v>
      </c>
      <c r="D29" s="34">
        <f t="shared" si="0"/>
        <v>99789.060000000012</v>
      </c>
      <c r="E29" s="35">
        <f t="shared" si="1"/>
        <v>111763.74720000003</v>
      </c>
      <c r="G29" s="101">
        <f>VLOOKUP(A29,PN!B27:C1924,2,FALSE)</f>
        <v>80887.799999999988</v>
      </c>
      <c r="H29" s="64">
        <f t="shared" si="2"/>
        <v>0.17492625587542282</v>
      </c>
    </row>
    <row r="30" spans="1:8">
      <c r="A30" s="120" t="s">
        <v>446</v>
      </c>
      <c r="B30" s="32" t="str">
        <f>VLOOKUP(A30,PN!B28:D1925,3,FALSE)</f>
        <v>MFP OPTIONLEXMARK C790/X790 SE</v>
      </c>
      <c r="C30" s="33">
        <v>16889.238000000001</v>
      </c>
      <c r="D30" s="34">
        <f t="shared" si="0"/>
        <v>17733.699900000003</v>
      </c>
      <c r="E30" s="35">
        <f t="shared" si="1"/>
        <v>19861.743888000005</v>
      </c>
      <c r="G30" s="101">
        <f>VLOOKUP(A30,PN!B28:C1925,2,FALSE)</f>
        <v>18592.699999999997</v>
      </c>
      <c r="H30" s="64">
        <f t="shared" si="2"/>
        <v>-9.1619936856938269E-2</v>
      </c>
    </row>
    <row r="31" spans="1:8">
      <c r="A31" s="120" t="s">
        <v>448</v>
      </c>
      <c r="B31" s="32" t="str">
        <f>VLOOKUP(A31,PN!B29:D1926,3,FALSE)</f>
        <v>MFP OPTIONLEXMARK C790/X790 SE</v>
      </c>
      <c r="C31" s="33">
        <v>13329.37</v>
      </c>
      <c r="D31" s="34">
        <f t="shared" si="0"/>
        <v>13995.838500000002</v>
      </c>
      <c r="E31" s="35">
        <f t="shared" si="1"/>
        <v>15675.339120000004</v>
      </c>
      <c r="G31" s="101">
        <f>VLOOKUP(A31,PN!B29:C1926,2,FALSE)</f>
        <v>14682.499999999998</v>
      </c>
      <c r="H31" s="64">
        <f t="shared" si="2"/>
        <v>-9.2159373403711733E-2</v>
      </c>
    </row>
    <row r="32" spans="1:8">
      <c r="A32" s="120" t="s">
        <v>450</v>
      </c>
      <c r="B32" s="32" t="str">
        <f>VLOOKUP(A32,PN!B30:D1927,3,FALSE)</f>
        <v>MFP OPTIONLEXMARK C790/X790 SE</v>
      </c>
      <c r="C32" s="33">
        <v>24121.730000000003</v>
      </c>
      <c r="D32" s="34">
        <f t="shared" si="0"/>
        <v>25327.816500000004</v>
      </c>
      <c r="E32" s="35">
        <f t="shared" si="1"/>
        <v>28367.154480000008</v>
      </c>
      <c r="G32" s="101">
        <f>VLOOKUP(A32,PN!B30:C1927,2,FALSE)</f>
        <v>26572.699999999997</v>
      </c>
      <c r="H32" s="64">
        <f t="shared" si="2"/>
        <v>-9.2236392989797578E-2</v>
      </c>
    </row>
    <row r="33" spans="1:8">
      <c r="A33" s="120" t="s">
        <v>417</v>
      </c>
      <c r="B33" s="32" t="str">
        <f>VLOOKUP(A33,PN!B31:D1928,3,FALSE)</f>
        <v>TRAY      ASM 250 WITH PACKAGI</v>
      </c>
      <c r="C33" s="33">
        <v>2537.0100000000002</v>
      </c>
      <c r="D33" s="34">
        <f t="shared" si="0"/>
        <v>2663.8605000000002</v>
      </c>
      <c r="E33" s="35">
        <f t="shared" si="1"/>
        <v>2983.5237600000005</v>
      </c>
      <c r="G33" s="101">
        <f>VLOOKUP(A33,PN!B31:C1928,2,FALSE)</f>
        <v>3005.7999999999997</v>
      </c>
      <c r="H33" s="64">
        <f t="shared" si="2"/>
        <v>-0.15596180717279912</v>
      </c>
    </row>
    <row r="34" spans="1:8">
      <c r="A34" s="120" t="s">
        <v>419</v>
      </c>
      <c r="B34" s="32" t="str">
        <f>VLOOKUP(A34,PN!B32:D1929,3,FALSE)</f>
        <v>TRAY      ASM 550 WITH PACKAGI</v>
      </c>
      <c r="C34" s="33">
        <v>3486.1738999999998</v>
      </c>
      <c r="D34" s="34">
        <f t="shared" si="0"/>
        <v>3660.4825949999999</v>
      </c>
      <c r="E34" s="35">
        <f t="shared" si="1"/>
        <v>4099.7405064000004</v>
      </c>
      <c r="G34" s="101">
        <f>VLOOKUP(A34,PN!B32:C1929,2,FALSE)</f>
        <v>4202.8</v>
      </c>
      <c r="H34" s="64">
        <f t="shared" si="2"/>
        <v>-0.17051158751308659</v>
      </c>
    </row>
    <row r="35" spans="1:8">
      <c r="A35" s="120" t="s">
        <v>372</v>
      </c>
      <c r="B35" s="32" t="str">
        <f>VLOOKUP(A35,PN!B33:D1930,3,FALSE)</f>
        <v>OPTION    HIGH CAPACITY INPUT</v>
      </c>
      <c r="C35" s="33">
        <v>14333.703800000001</v>
      </c>
      <c r="D35" s="34">
        <f t="shared" si="0"/>
        <v>15050.388990000001</v>
      </c>
      <c r="E35" s="35">
        <f t="shared" si="1"/>
        <v>16856.435668800004</v>
      </c>
      <c r="G35" s="101">
        <f>VLOOKUP(A35,PN!B33:C1930,2,FALSE)</f>
        <v>16837.099999999999</v>
      </c>
      <c r="H35" s="64">
        <f t="shared" si="2"/>
        <v>-0.14868333620397797</v>
      </c>
    </row>
    <row r="36" spans="1:8">
      <c r="A36" s="120" t="s">
        <v>370</v>
      </c>
      <c r="B36" s="32" t="str">
        <f>VLOOKUP(A36,PN!B34:D1931,3,FALSE)</f>
        <v>OPTION    JR 550 OPTION TRAY</v>
      </c>
      <c r="C36" s="33">
        <v>5939.8250000000007</v>
      </c>
      <c r="D36" s="34">
        <f t="shared" si="0"/>
        <v>6236.8162500000008</v>
      </c>
      <c r="E36" s="35">
        <f t="shared" si="1"/>
        <v>6985.2342000000017</v>
      </c>
      <c r="G36" s="101">
        <f>VLOOKUP(A36,PN!B34:C1931,2,FALSE)</f>
        <v>7846.9999999999991</v>
      </c>
      <c r="H36" s="64">
        <f t="shared" si="2"/>
        <v>-0.2430451127819547</v>
      </c>
    </row>
    <row r="37" spans="1:8">
      <c r="A37" s="120" t="s">
        <v>401</v>
      </c>
      <c r="B37" s="32" t="str">
        <f>VLOOKUP(A37,PN!B35:D1932,3,FALSE)</f>
        <v>OPTION    SPACER OPTION TRAY 5</v>
      </c>
      <c r="C37" s="33">
        <v>1787.9880000000001</v>
      </c>
      <c r="D37" s="34">
        <f t="shared" si="0"/>
        <v>1877.3874000000001</v>
      </c>
      <c r="E37" s="35">
        <f t="shared" si="1"/>
        <v>2102.6738880000003</v>
      </c>
      <c r="G37" s="101">
        <f>VLOOKUP(A37,PN!B35:C1932,2,FALSE)</f>
        <v>1968.3999999999999</v>
      </c>
      <c r="H37" s="64">
        <f t="shared" si="2"/>
        <v>-9.165413533834578E-2</v>
      </c>
    </row>
    <row r="38" spans="1:8">
      <c r="A38" s="120" t="s">
        <v>251</v>
      </c>
      <c r="B38" s="32" t="str">
        <f>VLOOKUP(A38,PN!B36:D1933,3,FALSE)</f>
        <v>CASTER    T65X-CASTER BASE</v>
      </c>
      <c r="C38" s="33">
        <v>12713.6417</v>
      </c>
      <c r="D38" s="34">
        <f t="shared" si="0"/>
        <v>13349.323785</v>
      </c>
      <c r="E38" s="35">
        <f t="shared" si="1"/>
        <v>14951.242639200002</v>
      </c>
      <c r="G38" s="101">
        <f>VLOOKUP(A38,PN!B36:C1933,2,FALSE)</f>
        <v>10080.699999999999</v>
      </c>
      <c r="H38" s="64">
        <f t="shared" si="2"/>
        <v>0.26118639578600705</v>
      </c>
    </row>
    <row r="39" spans="1:8">
      <c r="A39" s="120" t="s">
        <v>351</v>
      </c>
      <c r="B39" s="32" t="str">
        <f>VLOOKUP(A39,PN!B37:D1934,3,FALSE)</f>
        <v>DRAWER OPTSPACER ASSEMBLY</v>
      </c>
      <c r="C39" s="33">
        <v>4349.1600000000008</v>
      </c>
      <c r="D39" s="34">
        <f t="shared" si="0"/>
        <v>4566.6180000000013</v>
      </c>
      <c r="E39" s="35">
        <f t="shared" si="1"/>
        <v>5114.6121600000015</v>
      </c>
      <c r="G39" s="101">
        <f>VLOOKUP(A39,PN!B37:C1934,2,FALSE)</f>
        <v>4788</v>
      </c>
      <c r="H39" s="64">
        <f t="shared" si="2"/>
        <v>-9.165413533834571E-2</v>
      </c>
    </row>
    <row r="40" spans="1:8">
      <c r="A40" s="120" t="s">
        <v>253</v>
      </c>
      <c r="B40" s="32" t="str">
        <f>VLOOKUP(A40,PN!B38:D1935,3,FALSE)</f>
        <v>CASTER    73X CASTER BASE</v>
      </c>
      <c r="C40" s="33">
        <v>9423.18</v>
      </c>
      <c r="D40" s="34">
        <f t="shared" si="0"/>
        <v>9894.3389999999999</v>
      </c>
      <c r="E40" s="35">
        <f t="shared" si="1"/>
        <v>11081.659680000001</v>
      </c>
      <c r="G40" s="101">
        <f>VLOOKUP(A40,PN!B38:C1935,2,FALSE)</f>
        <v>10373.299999999999</v>
      </c>
      <c r="H40" s="64">
        <f t="shared" si="2"/>
        <v>-9.1592839308609508E-2</v>
      </c>
    </row>
    <row r="41" spans="1:8">
      <c r="A41" s="120" t="s">
        <v>378</v>
      </c>
      <c r="B41" s="32" t="str">
        <f>VLOOKUP(A41,PN!B39:D1936,3,FALSE)</f>
        <v>PRCRYP CRDPRINTCRYPTION CARD</v>
      </c>
      <c r="C41" s="33">
        <v>5839.1500000000005</v>
      </c>
      <c r="D41" s="34">
        <f t="shared" si="0"/>
        <v>6131.107500000001</v>
      </c>
      <c r="E41" s="35">
        <f t="shared" si="1"/>
        <v>6866.8404000000019</v>
      </c>
      <c r="G41" s="101">
        <f>VLOOKUP(A41,PN!B39:C1936,2,FALSE)</f>
        <v>6596.7999999999993</v>
      </c>
      <c r="H41" s="64">
        <f t="shared" si="2"/>
        <v>-0.11485113994664062</v>
      </c>
    </row>
    <row r="42" spans="1:8">
      <c r="A42" s="120" t="s">
        <v>273</v>
      </c>
      <c r="B42" s="32" t="str">
        <f>VLOOKUP(A42,PN!B40:D1937,3,FALSE)</f>
        <v xml:space="preserve">520-Sheet Drawer Stand w/ Cabinet </v>
      </c>
      <c r="C42" s="33">
        <v>11275.6</v>
      </c>
      <c r="D42" s="34">
        <f t="shared" si="0"/>
        <v>11839.380000000001</v>
      </c>
      <c r="E42" s="35">
        <f t="shared" si="1"/>
        <v>13260.105600000003</v>
      </c>
      <c r="G42" s="101">
        <f>VLOOKUP(A42,PN!B40:C1937,2,FALSE)</f>
        <v>18273.5</v>
      </c>
      <c r="H42" s="64">
        <f t="shared" si="2"/>
        <v>-0.38295345719210877</v>
      </c>
    </row>
    <row r="43" spans="1:8">
      <c r="A43" s="120" t="s">
        <v>415</v>
      </c>
      <c r="B43" s="32" t="str">
        <f>VLOOKUP(A43,PN!B41:D1938,3,FALSE)</f>
        <v>IPDS CARD  E460/E462 IPDS Card (LXK)</v>
      </c>
      <c r="C43" s="33">
        <v>16013.3655</v>
      </c>
      <c r="D43" s="34">
        <f t="shared" si="0"/>
        <v>16814.033775</v>
      </c>
      <c r="E43" s="35">
        <f t="shared" si="1"/>
        <v>18831.717828000001</v>
      </c>
      <c r="G43" s="101">
        <f>VLOOKUP(A43,PN!B41:C1938,2,FALSE)</f>
        <v>19231.099999999999</v>
      </c>
      <c r="H43" s="64">
        <f t="shared" si="2"/>
        <v>-0.16731931610776288</v>
      </c>
    </row>
    <row r="44" spans="1:8">
      <c r="A44" s="120" t="s">
        <v>383</v>
      </c>
      <c r="B44" s="32" t="str">
        <f>VLOOKUP(A44,PN!B42:D1939,3,FALSE)</f>
        <v>IPDS CARD T650/2 IPDS CARD</v>
      </c>
      <c r="C44" s="33">
        <v>14175.04</v>
      </c>
      <c r="D44" s="34">
        <f t="shared" si="0"/>
        <v>14883.792000000001</v>
      </c>
      <c r="E44" s="35">
        <f t="shared" si="1"/>
        <v>16669.847040000004</v>
      </c>
      <c r="G44" s="101">
        <f>VLOOKUP(A44,PN!B42:C1939,2,FALSE)</f>
        <v>17023.3</v>
      </c>
      <c r="H44" s="64">
        <f t="shared" si="2"/>
        <v>-0.16731538538356244</v>
      </c>
    </row>
    <row r="45" spans="1:8">
      <c r="A45" s="120" t="s">
        <v>387</v>
      </c>
      <c r="B45" s="32" t="str">
        <f>VLOOKUP(A45,PN!B43:D1940,3,FALSE)</f>
        <v>IPDS CARD T654 IPDS CARD</v>
      </c>
      <c r="C45" s="33">
        <v>14175.04</v>
      </c>
      <c r="D45" s="34">
        <f t="shared" si="0"/>
        <v>14883.792000000001</v>
      </c>
      <c r="E45" s="35">
        <f t="shared" si="1"/>
        <v>16669.847040000004</v>
      </c>
      <c r="G45" s="101">
        <f>VLOOKUP(A45,PN!B43:C1940,2,FALSE)</f>
        <v>17023.3</v>
      </c>
      <c r="H45" s="64">
        <f t="shared" si="2"/>
        <v>-0.16731538538356244</v>
      </c>
    </row>
    <row r="46" spans="1:8">
      <c r="A46" s="120" t="s">
        <v>341</v>
      </c>
      <c r="B46" s="32" t="str">
        <f>VLOOKUP(A46,PN!B44:D1941,3,FALSE)</f>
        <v>IPDS CARD C73X IPDS CARD (LXK)</v>
      </c>
      <c r="C46" s="33">
        <v>14175.04</v>
      </c>
      <c r="D46" s="34">
        <f t="shared" si="0"/>
        <v>14883.792000000001</v>
      </c>
      <c r="E46" s="35">
        <f t="shared" si="1"/>
        <v>16669.847040000004</v>
      </c>
      <c r="G46" s="101">
        <f>VLOOKUP(A46,PN!B44:C1941,2,FALSE)</f>
        <v>17023.3</v>
      </c>
      <c r="H46" s="64">
        <f t="shared" si="2"/>
        <v>-0.16731538538356244</v>
      </c>
    </row>
    <row r="47" spans="1:8">
      <c r="A47" s="120" t="s">
        <v>425</v>
      </c>
      <c r="B47" s="32" t="str">
        <f>VLOOKUP(A47,PN!B45:D1942,3,FALSE)</f>
        <v>IPDS CARD X46X IPDS CARD</v>
      </c>
      <c r="C47" s="33">
        <v>14175.04</v>
      </c>
      <c r="D47" s="34">
        <f t="shared" si="0"/>
        <v>14883.792000000001</v>
      </c>
      <c r="E47" s="35">
        <f t="shared" si="1"/>
        <v>16669.847040000004</v>
      </c>
      <c r="G47" s="101">
        <f>VLOOKUP(A47,PN!B45:C1942,2,FALSE)</f>
        <v>17023.3</v>
      </c>
      <c r="H47" s="64">
        <f t="shared" si="2"/>
        <v>-0.16731538538356244</v>
      </c>
    </row>
    <row r="48" spans="1:8">
      <c r="A48" s="120" t="s">
        <v>345</v>
      </c>
      <c r="B48" s="32" t="str">
        <f>VLOOKUP(A48,PN!B46:D1943,3,FALSE)</f>
        <v>X548 Card for IPDS</v>
      </c>
      <c r="C48" s="33">
        <v>22635.767000000003</v>
      </c>
      <c r="D48" s="34">
        <f t="shared" si="0"/>
        <v>23767.555350000006</v>
      </c>
      <c r="E48" s="35">
        <f t="shared" si="1"/>
        <v>26619.661992000008</v>
      </c>
      <c r="G48" s="101">
        <f>VLOOKUP(A48,PN!B46:C1943,2,FALSE)</f>
        <v>27184.5</v>
      </c>
      <c r="H48" s="64">
        <f t="shared" si="2"/>
        <v>-0.1673281833397707</v>
      </c>
    </row>
    <row r="49" spans="1:8">
      <c r="A49" s="120" t="s">
        <v>429</v>
      </c>
      <c r="B49" s="32" t="str">
        <f>VLOOKUP(A49,PN!B47:D1944,3,FALSE)</f>
        <v>DRAWER OPTC790, X790 SERIES 55</v>
      </c>
      <c r="C49" s="33">
        <v>10196.364</v>
      </c>
      <c r="D49" s="34">
        <f t="shared" si="0"/>
        <v>10706.182199999999</v>
      </c>
      <c r="E49" s="35">
        <f t="shared" si="1"/>
        <v>11990.924064000001</v>
      </c>
      <c r="G49" s="101">
        <f>VLOOKUP(A49,PN!B47:C1944,2,FALSE)</f>
        <v>11224.5</v>
      </c>
      <c r="H49" s="64">
        <f t="shared" si="2"/>
        <v>-9.159748763864764E-2</v>
      </c>
    </row>
    <row r="50" spans="1:8">
      <c r="A50" s="120" t="s">
        <v>444</v>
      </c>
      <c r="B50" s="32" t="str">
        <f>VLOOKUP(A50,PN!B48:D1945,3,FALSE)</f>
        <v>C79x, X79x Finisher</v>
      </c>
      <c r="C50" s="33">
        <v>16873.13</v>
      </c>
      <c r="D50" s="34">
        <f t="shared" si="0"/>
        <v>17716.786500000002</v>
      </c>
      <c r="E50" s="35">
        <f t="shared" si="1"/>
        <v>19842.800880000003</v>
      </c>
      <c r="G50" s="101">
        <f>VLOOKUP(A50,PN!B48:C1945,2,FALSE)</f>
        <v>18592.699999999997</v>
      </c>
      <c r="H50" s="64">
        <f t="shared" si="2"/>
        <v>-9.2486298385925467E-2</v>
      </c>
    </row>
    <row r="51" spans="1:8">
      <c r="A51" s="120" t="s">
        <v>279</v>
      </c>
      <c r="B51" s="32" t="str">
        <f>VLOOKUP(A51,PN!B49:D1946,3,FALSE)</f>
        <v xml:space="preserve">High capacity feeder (2000 Sheet input Option) </v>
      </c>
      <c r="C51" s="33">
        <v>31048.170000000002</v>
      </c>
      <c r="D51" s="34">
        <f t="shared" si="0"/>
        <v>32600.578500000003</v>
      </c>
      <c r="E51" s="35">
        <f t="shared" si="1"/>
        <v>36512.64792000001</v>
      </c>
      <c r="G51" s="101">
        <f>VLOOKUP(A51,PN!B49:C1946,2,FALSE)</f>
        <v>34179.599999999999</v>
      </c>
      <c r="H51" s="64">
        <f t="shared" si="2"/>
        <v>-9.1616929396482014E-2</v>
      </c>
    </row>
    <row r="52" spans="1:8">
      <c r="A52" s="120" t="s">
        <v>285</v>
      </c>
      <c r="B52" s="32" t="str">
        <f>VLOOKUP(A52,PN!B50:D1947,3,FALSE)</f>
        <v>Lexmark C950 Forms and Bar Code Card</v>
      </c>
      <c r="C52" s="33">
        <v>7651.3</v>
      </c>
      <c r="D52" s="34">
        <f t="shared" si="0"/>
        <v>8033.8650000000007</v>
      </c>
      <c r="E52" s="35">
        <f t="shared" si="1"/>
        <v>8997.9288000000015</v>
      </c>
      <c r="G52" s="101">
        <f>VLOOKUP(A52,PN!B50:C1947,2,FALSE)</f>
        <v>10133.9</v>
      </c>
      <c r="H52" s="64">
        <f t="shared" si="2"/>
        <v>-0.24497972152873027</v>
      </c>
    </row>
    <row r="53" spans="1:8">
      <c r="A53" s="120" t="s">
        <v>357</v>
      </c>
      <c r="B53" s="32" t="str">
        <f>VLOOKUP(A53,PN!B51:D1948,3,FALSE)</f>
        <v>Lexmark Hard Disk Drive (160+GB)</v>
      </c>
      <c r="C53" s="33">
        <v>13001.169500000002</v>
      </c>
      <c r="D53" s="34">
        <f t="shared" si="0"/>
        <v>13651.227975000002</v>
      </c>
      <c r="E53" s="35">
        <f t="shared" si="1"/>
        <v>15289.375332000003</v>
      </c>
      <c r="G53" s="101">
        <f>VLOOKUP(A53,PN!B51:C1948,2,FALSE)</f>
        <v>16198.699999999999</v>
      </c>
      <c r="H53" s="64">
        <f t="shared" si="2"/>
        <v>-0.19739426620654726</v>
      </c>
    </row>
    <row r="54" spans="1:8">
      <c r="A54" s="120" t="s">
        <v>829</v>
      </c>
      <c r="B54" s="32" t="str">
        <f>VLOOKUP(A54,PN!B52:D1949,3,FALSE)</f>
        <v>M/MS/MX 250-Sheet Tray for 31x, 41x, 51x, 61x Series</v>
      </c>
      <c r="C54" s="33">
        <v>2537.0100000000002</v>
      </c>
      <c r="D54" s="34">
        <f t="shared" si="0"/>
        <v>2663.8605000000002</v>
      </c>
      <c r="E54" s="35">
        <f t="shared" si="1"/>
        <v>2983.5237600000005</v>
      </c>
      <c r="G54" s="101">
        <f>VLOOKUP(A54,PN!B52:C1949,2,FALSE)</f>
        <v>4072.6</v>
      </c>
      <c r="H54" s="64">
        <f t="shared" si="2"/>
        <v>-0.37705397043657607</v>
      </c>
    </row>
    <row r="55" spans="1:8">
      <c r="A55" s="120" t="s">
        <v>831</v>
      </c>
      <c r="B55" s="32" t="str">
        <f>VLOOKUP(A55,PN!B53:D1950,3,FALSE)</f>
        <v>MS/MX 550-Sheet Tray for 31x, 41x, 51x, 61x Series</v>
      </c>
      <c r="C55" s="33">
        <v>3486.1738999999998</v>
      </c>
      <c r="D55" s="34">
        <f t="shared" si="0"/>
        <v>3660.4825949999999</v>
      </c>
      <c r="E55" s="35">
        <f t="shared" si="1"/>
        <v>4099.7405064000004</v>
      </c>
      <c r="G55" s="101">
        <f>VLOOKUP(A55,PN!B53:C1950,2,FALSE)</f>
        <v>5122.6000000000004</v>
      </c>
      <c r="H55" s="64">
        <f t="shared" si="2"/>
        <v>-0.31945225081013556</v>
      </c>
    </row>
    <row r="56" spans="1:8">
      <c r="A56" s="120" t="s">
        <v>827</v>
      </c>
      <c r="B56" s="32" t="str">
        <f>VLOOKUP(A56,PN!B54:D1951,3,FALSE)</f>
        <v>MX61x Series Stapler Option</v>
      </c>
      <c r="C56" s="33">
        <v>5637.8</v>
      </c>
      <c r="D56" s="34">
        <f t="shared" si="0"/>
        <v>5919.6900000000005</v>
      </c>
      <c r="E56" s="35">
        <f t="shared" si="1"/>
        <v>6630.0528000000013</v>
      </c>
      <c r="G56" s="101">
        <f>VLOOKUP(A56,PN!B54:C1951,2,FALSE)</f>
        <v>7696.5</v>
      </c>
      <c r="H56" s="64">
        <f t="shared" si="2"/>
        <v>-0.26748522055479762</v>
      </c>
    </row>
    <row r="57" spans="1:8">
      <c r="A57" s="120" t="s">
        <v>936</v>
      </c>
      <c r="B57" s="32" t="str">
        <f>VLOOKUP(A57,PN!B55:D1952,3,FALSE)</f>
        <v>MS610de IPDS Card</v>
      </c>
      <c r="C57" s="33">
        <v>12483.7</v>
      </c>
      <c r="D57" s="34">
        <f t="shared" si="0"/>
        <v>13107.885000000002</v>
      </c>
      <c r="E57" s="35">
        <f t="shared" si="1"/>
        <v>14680.831200000004</v>
      </c>
      <c r="G57" s="101">
        <f>VLOOKUP(A57,PN!B55:C1952,2,FALSE)</f>
        <v>17413.900000000001</v>
      </c>
      <c r="H57" s="64">
        <f t="shared" si="2"/>
        <v>-0.28311865808348508</v>
      </c>
    </row>
    <row r="58" spans="1:8">
      <c r="A58" s="120" t="s">
        <v>938</v>
      </c>
      <c r="B58" s="32" t="str">
        <f>VLOOKUP(A58,PN!B56:D1953,3,FALSE)</f>
        <v>MS610de PRESCRIBE Card</v>
      </c>
      <c r="C58" s="33">
        <v>9221.83</v>
      </c>
      <c r="D58" s="34">
        <f t="shared" si="0"/>
        <v>9682.9215000000004</v>
      </c>
      <c r="E58" s="35">
        <f t="shared" si="1"/>
        <v>10844.872080000001</v>
      </c>
      <c r="G58" s="101">
        <f>VLOOKUP(A58,PN!B56:C1953,2,FALSE)</f>
        <v>10039.4</v>
      </c>
      <c r="H58" s="64">
        <f t="shared" si="2"/>
        <v>-8.1436141602087744E-2</v>
      </c>
    </row>
    <row r="59" spans="1:8">
      <c r="A59" s="120" t="s">
        <v>835</v>
      </c>
      <c r="B59" s="32" t="str">
        <f>VLOOKUP(A59,PN!B57:D1954,3,FALSE)</f>
        <v>MS81x/ MX71x Series250-Sheet Tray</v>
      </c>
      <c r="C59" s="33">
        <v>5488.3982999999998</v>
      </c>
      <c r="D59" s="34">
        <f t="shared" si="0"/>
        <v>5762.8182150000002</v>
      </c>
      <c r="E59" s="35">
        <f t="shared" si="1"/>
        <v>6454.3564008000012</v>
      </c>
      <c r="G59" s="101">
        <f>VLOOKUP(A59,PN!B57:C1954,2,FALSE)</f>
        <v>7907.2</v>
      </c>
      <c r="H59" s="64">
        <f t="shared" si="2"/>
        <v>-0.30589863668555239</v>
      </c>
    </row>
    <row r="60" spans="1:8">
      <c r="A60" s="120" t="s">
        <v>837</v>
      </c>
      <c r="B60" s="32" t="str">
        <f>VLOOKUP(A60,PN!B58:D1955,3,FALSE)</f>
        <v>MS81x/ MX71x Series550-Sheet Tray</v>
      </c>
      <c r="C60" s="33">
        <v>5939.8250000000007</v>
      </c>
      <c r="D60" s="34">
        <f t="shared" si="0"/>
        <v>6236.8162500000008</v>
      </c>
      <c r="E60" s="35">
        <f t="shared" si="1"/>
        <v>6985.2342000000017</v>
      </c>
      <c r="G60" s="101">
        <f>VLOOKUP(A60,PN!B58:C1955,2,FALSE)</f>
        <v>9261.7000000000007</v>
      </c>
      <c r="H60" s="64">
        <f t="shared" si="2"/>
        <v>-0.35866795512702848</v>
      </c>
    </row>
    <row r="61" spans="1:8">
      <c r="A61" s="120" t="s">
        <v>839</v>
      </c>
      <c r="B61" s="32" t="str">
        <f>VLOOKUP(A61,PN!B59:D1956,3,FALSE)</f>
        <v>MS81x/ MX71x Series2100-Sheet Tray</v>
      </c>
      <c r="C61" s="33">
        <v>14333.703800000001</v>
      </c>
      <c r="D61" s="34">
        <f t="shared" si="0"/>
        <v>15050.388990000001</v>
      </c>
      <c r="E61" s="35">
        <f t="shared" si="1"/>
        <v>16856.435668800004</v>
      </c>
      <c r="G61" s="101">
        <f>VLOOKUP(A61,PN!B59:C1956,2,FALSE)</f>
        <v>19901.7</v>
      </c>
      <c r="H61" s="64">
        <f t="shared" si="2"/>
        <v>-0.2797749036514468</v>
      </c>
    </row>
    <row r="62" spans="1:8">
      <c r="A62" s="120" t="s">
        <v>845</v>
      </c>
      <c r="B62" s="32" t="str">
        <f>VLOOKUP(A62,PN!B60:D1957,3,FALSE)</f>
        <v>MS81x SeriesStaple Finisher</v>
      </c>
      <c r="C62" s="33">
        <v>12523.970000000001</v>
      </c>
      <c r="D62" s="34">
        <f t="shared" si="0"/>
        <v>13150.168500000002</v>
      </c>
      <c r="E62" s="35">
        <f t="shared" si="1"/>
        <v>14728.188720000004</v>
      </c>
      <c r="G62" s="101">
        <f>VLOOKUP(A62,PN!B60:C1957,2,FALSE)</f>
        <v>17877.3</v>
      </c>
      <c r="H62" s="64">
        <f t="shared" si="2"/>
        <v>-0.29944846257544472</v>
      </c>
    </row>
    <row r="63" spans="1:8">
      <c r="A63" s="120" t="s">
        <v>847</v>
      </c>
      <c r="B63" s="32" t="str">
        <f>VLOOKUP(A63,PN!B61:D1958,3,FALSE)</f>
        <v>MS81x SeriesOffset Stacker (500-sheet)</v>
      </c>
      <c r="C63" s="33">
        <v>5637.8</v>
      </c>
      <c r="D63" s="34">
        <f t="shared" si="0"/>
        <v>5919.6900000000005</v>
      </c>
      <c r="E63" s="35">
        <f t="shared" si="1"/>
        <v>6630.0528000000013</v>
      </c>
      <c r="G63" s="101">
        <f>VLOOKUP(A63,PN!B61:C1958,2,FALSE)</f>
        <v>8335.6</v>
      </c>
      <c r="H63" s="64">
        <f t="shared" si="2"/>
        <v>-0.32364796775277127</v>
      </c>
    </row>
    <row r="64" spans="1:8">
      <c r="A64" s="120" t="s">
        <v>849</v>
      </c>
      <c r="B64" s="32" t="str">
        <f>VLOOKUP(A64,PN!B62:D1959,3,FALSE)</f>
        <v>MS81x Series4-Bin Mailbox</v>
      </c>
      <c r="C64" s="33">
        <v>11195.060000000001</v>
      </c>
      <c r="D64" s="34">
        <f t="shared" si="0"/>
        <v>11754.813000000002</v>
      </c>
      <c r="E64" s="35">
        <f t="shared" si="1"/>
        <v>13165.390560000003</v>
      </c>
      <c r="G64" s="101">
        <f>VLOOKUP(A64,PN!B62:C1959,2,FALSE)</f>
        <v>11921.7</v>
      </c>
      <c r="H64" s="64">
        <f t="shared" si="2"/>
        <v>-6.0951038861907225E-2</v>
      </c>
    </row>
    <row r="65" spans="1:8">
      <c r="A65" s="120" t="s">
        <v>851</v>
      </c>
      <c r="B65" s="32" t="str">
        <f>VLOOKUP(A65,PN!B63:D1960,3,FALSE)</f>
        <v>MS81x SeriesHigh Capacity Offset Stacker (1500 sheets)</v>
      </c>
      <c r="C65" s="33">
        <v>11195.060000000001</v>
      </c>
      <c r="D65" s="34">
        <f t="shared" si="0"/>
        <v>11754.813000000002</v>
      </c>
      <c r="E65" s="35">
        <f t="shared" si="1"/>
        <v>13165.390560000003</v>
      </c>
      <c r="G65" s="101">
        <f>VLOOKUP(A65,PN!B63:C1960,2,FALSE)</f>
        <v>19901.7</v>
      </c>
      <c r="H65" s="64">
        <f t="shared" si="2"/>
        <v>-0.43748222513654605</v>
      </c>
    </row>
    <row r="66" spans="1:8">
      <c r="A66" s="120" t="s">
        <v>922</v>
      </c>
      <c r="B66" s="32" t="str">
        <f>VLOOKUP(A66,PN!B64:D1961,3,FALSE)</f>
        <v>MS810n/MS810dn/MS811n/MS811dn, MS812dn PRESCRIBE Card</v>
      </c>
      <c r="C66" s="33">
        <v>9221.83</v>
      </c>
      <c r="D66" s="34">
        <f t="shared" si="0"/>
        <v>9682.9215000000004</v>
      </c>
      <c r="E66" s="35">
        <f t="shared" si="1"/>
        <v>10844.872080000001</v>
      </c>
      <c r="G66" s="101">
        <f>VLOOKUP(A66,PN!B64:C1961,2,FALSE)</f>
        <v>10039.4</v>
      </c>
      <c r="H66" s="64">
        <f t="shared" si="2"/>
        <v>-8.1436141602087744E-2</v>
      </c>
    </row>
    <row r="67" spans="1:8">
      <c r="A67" s="120" t="s">
        <v>864</v>
      </c>
      <c r="B67" s="32" t="str">
        <f>VLOOKUP(A67,PN!B65:D1962,3,FALSE)</f>
        <v>CS/CX 410, 510 550-Sheet Tray</v>
      </c>
      <c r="C67" s="33">
        <v>4027.0000000000005</v>
      </c>
      <c r="D67" s="34">
        <f t="shared" si="0"/>
        <v>4228.3500000000004</v>
      </c>
      <c r="E67" s="35">
        <f t="shared" si="1"/>
        <v>4735.7520000000004</v>
      </c>
      <c r="G67" s="101">
        <f>VLOOKUP(A67,PN!B65:C1962,2,FALSE)</f>
        <v>5637.1</v>
      </c>
      <c r="H67" s="64">
        <f t="shared" si="2"/>
        <v>-0.28562558762484253</v>
      </c>
    </row>
    <row r="68" spans="1:8">
      <c r="A68" s="169" t="s">
        <v>1971</v>
      </c>
      <c r="B68" s="32" t="str">
        <f>VLOOKUP(A68,PN!B66:D1963,3,FALSE)</f>
        <v>High Yield Return Program Cartridge (11K)</v>
      </c>
      <c r="C68" s="33">
        <v>1610.8000000000002</v>
      </c>
      <c r="D68" s="34">
        <f t="shared" ref="D68:D131" si="3">C68*1.05</f>
        <v>1691.3400000000004</v>
      </c>
      <c r="E68" s="35">
        <f t="shared" ref="E68:E131" si="4">D68*1.12</f>
        <v>1894.3008000000007</v>
      </c>
      <c r="G68" s="101">
        <f>VLOOKUP(A68,PN!B66:C1963,2,FALSE)</f>
        <v>5122.26</v>
      </c>
      <c r="H68" s="64">
        <f t="shared" ref="H68:H131" si="5">(C68-G68)/G68</f>
        <v>-0.68552943427315283</v>
      </c>
    </row>
    <row r="69" spans="1:8">
      <c r="A69" s="120" t="s">
        <v>1952</v>
      </c>
      <c r="B69" s="32" t="str">
        <f>VLOOKUP(A69,PN!B67:D1964,3,FALSE)</f>
        <v>Photoconductor Kit</v>
      </c>
      <c r="C69" s="33">
        <v>805.40000000000009</v>
      </c>
      <c r="D69" s="34">
        <f t="shared" si="3"/>
        <v>845.67000000000019</v>
      </c>
      <c r="E69" s="35">
        <f t="shared" si="4"/>
        <v>947.15040000000033</v>
      </c>
      <c r="G69" s="101">
        <f>VLOOKUP(A69,PN!B67:C1964,2,FALSE)</f>
        <v>1066.31</v>
      </c>
      <c r="H69" s="64">
        <f t="shared" si="5"/>
        <v>-0.24468494152732306</v>
      </c>
    </row>
    <row r="70" spans="1:8">
      <c r="A70" s="171" t="s">
        <v>1614</v>
      </c>
      <c r="B70" s="32" t="str">
        <f>VLOOKUP(A70,PN!B68:D1965,3,FALSE)</f>
        <v>T64x High Yield Return Program Print Cartridge (21K)</v>
      </c>
      <c r="C70" s="33">
        <v>3382.6800000000003</v>
      </c>
      <c r="D70" s="34">
        <f t="shared" si="3"/>
        <v>3551.8140000000003</v>
      </c>
      <c r="E70" s="35">
        <f t="shared" si="4"/>
        <v>3978.0316800000005</v>
      </c>
      <c r="G70" s="101">
        <f>VLOOKUP(A70,PN!B68:C1965,2,FALSE)</f>
        <v>9800.56</v>
      </c>
      <c r="H70" s="64">
        <f t="shared" si="5"/>
        <v>-0.65484829438317804</v>
      </c>
    </row>
    <row r="71" spans="1:8">
      <c r="A71" s="171" t="s">
        <v>1620</v>
      </c>
      <c r="B71" s="32" t="str">
        <f>VLOOKUP(A71,PN!B69:D1966,3,FALSE)</f>
        <v>T644 Extra High Yield Return Program Print Cartridge (32K)</v>
      </c>
      <c r="C71" s="33">
        <v>5033.75</v>
      </c>
      <c r="D71" s="34">
        <f t="shared" si="3"/>
        <v>5285.4375</v>
      </c>
      <c r="E71" s="35">
        <f t="shared" si="4"/>
        <v>5919.6900000000005</v>
      </c>
      <c r="G71" s="101">
        <f>VLOOKUP(A71,PN!B69:C1966,2,FALSE)</f>
        <v>10555.06</v>
      </c>
      <c r="H71" s="64">
        <f t="shared" si="5"/>
        <v>-0.52309603166632879</v>
      </c>
    </row>
    <row r="72" spans="1:8">
      <c r="A72" s="120" t="s">
        <v>1654</v>
      </c>
      <c r="B72" s="32" t="str">
        <f>VLOOKUP(A72,PN!B70:D1967,3,FALSE)</f>
        <v>C52x Waste Toner Bottle (30K)</v>
      </c>
      <c r="C72" s="33">
        <v>199.33650000000003</v>
      </c>
      <c r="D72" s="34">
        <f t="shared" si="3"/>
        <v>209.30332500000003</v>
      </c>
      <c r="E72" s="35">
        <f t="shared" si="4"/>
        <v>234.41972400000006</v>
      </c>
      <c r="G72" s="101">
        <f>VLOOKUP(A72,PN!B70:C1967,2,FALSE)</f>
        <v>265.95</v>
      </c>
      <c r="H72" s="64">
        <f t="shared" si="5"/>
        <v>-0.25047377326565129</v>
      </c>
    </row>
    <row r="73" spans="1:8">
      <c r="A73" s="120" t="s">
        <v>1699</v>
      </c>
      <c r="B73" s="32" t="str">
        <f>VLOOKUP(A73,PN!B71:D1968,3,FALSE)</f>
        <v>PC Unit 4-Pack</v>
      </c>
      <c r="C73" s="33">
        <v>2876.8888000000002</v>
      </c>
      <c r="D73" s="34">
        <f t="shared" si="3"/>
        <v>3020.7332400000005</v>
      </c>
      <c r="E73" s="35">
        <f t="shared" si="4"/>
        <v>3383.221228800001</v>
      </c>
      <c r="G73" s="101">
        <f>VLOOKUP(A73,PN!B71:C1968,2,FALSE)</f>
        <v>3554.06</v>
      </c>
      <c r="H73" s="64">
        <f t="shared" si="5"/>
        <v>-0.19053454359239849</v>
      </c>
    </row>
    <row r="74" spans="1:8">
      <c r="A74" s="120" t="s">
        <v>1701</v>
      </c>
      <c r="B74" s="32" t="str">
        <f>VLOOKUP(A74,PN!B72:D1969,3,FALSE)</f>
        <v>C534x Cyan Extra High Yield Return</v>
      </c>
      <c r="C74" s="33">
        <v>3584.03</v>
      </c>
      <c r="D74" s="34">
        <f t="shared" si="3"/>
        <v>3763.2315000000003</v>
      </c>
      <c r="E74" s="35">
        <f t="shared" si="4"/>
        <v>4214.8192800000006</v>
      </c>
      <c r="G74" s="101">
        <f>VLOOKUP(A74,PN!B72:C1969,2,FALSE)</f>
        <v>5494.08</v>
      </c>
      <c r="H74" s="64">
        <f t="shared" si="5"/>
        <v>-0.34765602248238098</v>
      </c>
    </row>
    <row r="75" spans="1:8">
      <c r="A75" s="120" t="s">
        <v>1703</v>
      </c>
      <c r="B75" s="32" t="str">
        <f>VLOOKUP(A75,PN!B73:D1970,3,FALSE)</f>
        <v>C534x Mangenta Extra High Yield Return</v>
      </c>
      <c r="C75" s="33">
        <v>3584.03</v>
      </c>
      <c r="D75" s="34">
        <f t="shared" si="3"/>
        <v>3763.2315000000003</v>
      </c>
      <c r="E75" s="35">
        <f t="shared" si="4"/>
        <v>4214.8192800000006</v>
      </c>
      <c r="G75" s="101">
        <f>VLOOKUP(A75,PN!B73:C1970,2,FALSE)</f>
        <v>5494.08</v>
      </c>
      <c r="H75" s="64">
        <f t="shared" si="5"/>
        <v>-0.34765602248238098</v>
      </c>
    </row>
    <row r="76" spans="1:8">
      <c r="A76" s="120" t="s">
        <v>1705</v>
      </c>
      <c r="B76" s="32" t="str">
        <f>VLOOKUP(A76,PN!B74:D1971,3,FALSE)</f>
        <v>C534x Yellow Extra High Yield Return</v>
      </c>
      <c r="C76" s="33">
        <v>3584.03</v>
      </c>
      <c r="D76" s="34">
        <f t="shared" si="3"/>
        <v>3763.2315000000003</v>
      </c>
      <c r="E76" s="35">
        <f t="shared" si="4"/>
        <v>4214.8192800000006</v>
      </c>
      <c r="G76" s="101">
        <f>VLOOKUP(A76,PN!B74:C1971,2,FALSE)</f>
        <v>5494.08</v>
      </c>
      <c r="H76" s="64">
        <f t="shared" si="5"/>
        <v>-0.34765602248238098</v>
      </c>
    </row>
    <row r="77" spans="1:8">
      <c r="A77" s="120" t="s">
        <v>1682</v>
      </c>
      <c r="B77" s="32" t="str">
        <f>VLOOKUP(A77,PN!B75:D1972,3,FALSE)</f>
        <v>C524x Black High Yield Return Program Cartridge (8K)</v>
      </c>
      <c r="C77" s="33">
        <v>3584.03</v>
      </c>
      <c r="D77" s="34">
        <f t="shared" si="3"/>
        <v>3763.2315000000003</v>
      </c>
      <c r="E77" s="35">
        <f t="shared" si="4"/>
        <v>4214.8192800000006</v>
      </c>
      <c r="G77" s="101">
        <f>VLOOKUP(A77,PN!B75:C1972,2,FALSE)</f>
        <v>4726.25</v>
      </c>
      <c r="H77" s="64">
        <f t="shared" si="5"/>
        <v>-0.24167574715683676</v>
      </c>
    </row>
    <row r="78" spans="1:8">
      <c r="A78" s="120" t="s">
        <v>1883</v>
      </c>
      <c r="B78" s="32" t="str">
        <f>VLOOKUP(A78,PN!B76:D1973,3,FALSE)</f>
        <v>C782 Cyan Extra High Yield Return Program Print Cartridge (15k)</v>
      </c>
      <c r="C78" s="33">
        <v>6362.6600000000008</v>
      </c>
      <c r="D78" s="34">
        <f t="shared" si="3"/>
        <v>6680.7930000000015</v>
      </c>
      <c r="E78" s="35">
        <f t="shared" si="4"/>
        <v>7482.4881600000026</v>
      </c>
      <c r="G78" s="101">
        <f>VLOOKUP(A78,PN!B76:C1973,2,FALSE)</f>
        <v>11064.03</v>
      </c>
      <c r="H78" s="64">
        <f t="shared" si="5"/>
        <v>-0.42492382974377324</v>
      </c>
    </row>
    <row r="79" spans="1:8">
      <c r="A79" s="120" t="s">
        <v>1885</v>
      </c>
      <c r="B79" s="32" t="str">
        <f>VLOOKUP(A79,PN!B77:D1974,3,FALSE)</f>
        <v>C782 Black Extra High Yield Return Program Print Cartridge (15k)</v>
      </c>
      <c r="C79" s="33">
        <v>3825.65</v>
      </c>
      <c r="D79" s="34">
        <f t="shared" si="3"/>
        <v>4016.9325000000003</v>
      </c>
      <c r="E79" s="35">
        <f t="shared" si="4"/>
        <v>4498.9644000000008</v>
      </c>
      <c r="G79" s="101">
        <f>VLOOKUP(A79,PN!B77:C1974,2,FALSE)</f>
        <v>5315.26</v>
      </c>
      <c r="H79" s="64">
        <f t="shared" si="5"/>
        <v>-0.28025157753336621</v>
      </c>
    </row>
    <row r="80" spans="1:8">
      <c r="A80" s="120" t="s">
        <v>1887</v>
      </c>
      <c r="B80" s="32" t="str">
        <f>VLOOKUP(A80,PN!B78:D1975,3,FALSE)</f>
        <v>C772 Magenta Extra High Yield Return Program Print Cartridge (15k)</v>
      </c>
      <c r="C80" s="33">
        <v>6362.6600000000008</v>
      </c>
      <c r="D80" s="34">
        <f t="shared" si="3"/>
        <v>6680.7930000000015</v>
      </c>
      <c r="E80" s="35">
        <f t="shared" si="4"/>
        <v>7482.4881600000026</v>
      </c>
      <c r="G80" s="101">
        <f>VLOOKUP(A80,PN!B78:C1975,2,FALSE)</f>
        <v>11064.03</v>
      </c>
      <c r="H80" s="64">
        <f t="shared" si="5"/>
        <v>-0.42492382974377324</v>
      </c>
    </row>
    <row r="81" spans="1:8">
      <c r="A81" s="120" t="s">
        <v>1889</v>
      </c>
      <c r="B81" s="32" t="str">
        <f>VLOOKUP(A81,PN!B79:D1976,3,FALSE)</f>
        <v>C772 Yellow Extra High Yield Return Program Print Cartridge (15k)</v>
      </c>
      <c r="C81" s="33">
        <v>6362.6600000000008</v>
      </c>
      <c r="D81" s="34">
        <f t="shared" si="3"/>
        <v>6680.7930000000015</v>
      </c>
      <c r="E81" s="35">
        <f t="shared" si="4"/>
        <v>7482.4881600000026</v>
      </c>
      <c r="G81" s="101">
        <f>VLOOKUP(A81,PN!B79:C1976,2,FALSE)</f>
        <v>11064.03</v>
      </c>
      <c r="H81" s="64">
        <f t="shared" si="5"/>
        <v>-0.42492382974377324</v>
      </c>
    </row>
    <row r="82" spans="1:8">
      <c r="A82" s="120" t="s">
        <v>1357</v>
      </c>
      <c r="B82" s="32" t="str">
        <f>VLOOKUP(A82,PN!B80:D1977,3,FALSE)</f>
        <v>E26x/36x/460 PC 30k</v>
      </c>
      <c r="C82" s="33">
        <v>805.40000000000009</v>
      </c>
      <c r="D82" s="34">
        <f t="shared" si="3"/>
        <v>845.67000000000019</v>
      </c>
      <c r="E82" s="35">
        <f t="shared" si="4"/>
        <v>947.15040000000033</v>
      </c>
      <c r="G82" s="101">
        <f>VLOOKUP(A82,PN!B80:C1977,2,FALSE)</f>
        <v>1049.6300000000001</v>
      </c>
      <c r="H82" s="64">
        <f t="shared" si="5"/>
        <v>-0.23268199270219028</v>
      </c>
    </row>
    <row r="83" spans="1:8">
      <c r="A83" s="163" t="s">
        <v>1975</v>
      </c>
      <c r="B83" s="32" t="str">
        <f>VLOOKUP(A83,PN!B81:D1978,3,FALSE)</f>
        <v>E460 15k LRP</v>
      </c>
      <c r="C83" s="33">
        <v>2196.7285000000002</v>
      </c>
      <c r="D83" s="34">
        <f t="shared" si="3"/>
        <v>2306.5649250000001</v>
      </c>
      <c r="E83" s="35">
        <f t="shared" si="4"/>
        <v>2583.3527160000003</v>
      </c>
      <c r="G83" s="101">
        <f>VLOOKUP(A83,PN!B81:C1978,2,FALSE)</f>
        <v>6752.14</v>
      </c>
      <c r="H83" s="64">
        <f t="shared" si="5"/>
        <v>-0.67466188497276414</v>
      </c>
    </row>
    <row r="84" spans="1:8">
      <c r="A84" s="163" t="s">
        <v>1989</v>
      </c>
      <c r="B84" s="32" t="str">
        <f>VLOOKUP(A84,PN!B82:D1979,3,FALSE)</f>
        <v>LexmarkT65x High Yield Return Program Print Cartridge</v>
      </c>
      <c r="C84" s="33">
        <v>4027.0000000000005</v>
      </c>
      <c r="D84" s="34">
        <f t="shared" si="3"/>
        <v>4228.3500000000004</v>
      </c>
      <c r="E84" s="35">
        <f t="shared" si="4"/>
        <v>4735.7520000000004</v>
      </c>
      <c r="G84" s="101">
        <f>VLOOKUP(A84,PN!B82:C1979,2,FALSE)</f>
        <v>11176.17</v>
      </c>
      <c r="H84" s="64">
        <f t="shared" si="5"/>
        <v>-0.63967978296679451</v>
      </c>
    </row>
    <row r="85" spans="1:8">
      <c r="A85" s="163" t="s">
        <v>1351</v>
      </c>
      <c r="B85" s="32" t="str">
        <f>VLOOKUP(A85,PN!B83:D1980,3,FALSE)</f>
        <v>Lexmark T654 Extra High Yield Return Program Print Cartridge</v>
      </c>
      <c r="C85" s="33">
        <v>5662.7674000000006</v>
      </c>
      <c r="D85" s="34">
        <f t="shared" si="3"/>
        <v>5945.9057700000012</v>
      </c>
      <c r="E85" s="35">
        <f t="shared" si="4"/>
        <v>6659.4144624000019</v>
      </c>
      <c r="G85" s="101">
        <f>VLOOKUP(A85,PN!B83:C1980,2,FALSE)</f>
        <v>11947.34</v>
      </c>
      <c r="H85" s="64">
        <f t="shared" si="5"/>
        <v>-0.52602274648582859</v>
      </c>
    </row>
    <row r="86" spans="1:8">
      <c r="A86" s="163" t="s">
        <v>1998</v>
      </c>
      <c r="B86" s="32" t="str">
        <f>VLOOKUP(A86,PN!B84:D1981,3,FALSE)</f>
        <v>30 k toner cart</v>
      </c>
      <c r="C86" s="33">
        <v>3302.1400000000003</v>
      </c>
      <c r="D86" s="34">
        <f t="shared" si="3"/>
        <v>3467.2470000000003</v>
      </c>
      <c r="E86" s="35">
        <f t="shared" si="4"/>
        <v>3883.3166400000009</v>
      </c>
      <c r="G86" s="101">
        <f>VLOOKUP(A86,PN!B84:C1981,2,FALSE)</f>
        <v>5565.78</v>
      </c>
      <c r="H86" s="64">
        <f t="shared" si="5"/>
        <v>-0.40670669699485057</v>
      </c>
    </row>
    <row r="87" spans="1:8">
      <c r="A87" s="120" t="s">
        <v>2000</v>
      </c>
      <c r="B87" s="32" t="str">
        <f>VLOOKUP(A87,PN!B85:D1982,3,FALSE)</f>
        <v>60 k photoconductor kit</v>
      </c>
      <c r="C87" s="33">
        <v>3221.6000000000004</v>
      </c>
      <c r="D87" s="34">
        <f t="shared" si="3"/>
        <v>3382.6800000000007</v>
      </c>
      <c r="E87" s="35">
        <f t="shared" si="4"/>
        <v>3788.6016000000013</v>
      </c>
      <c r="G87" s="101">
        <f>VLOOKUP(A87,PN!B85:C1982,2,FALSE)</f>
        <v>4998.45</v>
      </c>
      <c r="H87" s="64">
        <f t="shared" si="5"/>
        <v>-0.355480198861647</v>
      </c>
    </row>
    <row r="88" spans="1:8">
      <c r="A88" s="163" t="s">
        <v>1350</v>
      </c>
      <c r="B88" s="32" t="str">
        <f>VLOOKUP(A88,PN!B86:D1983,3,FALSE)</f>
        <v>Lexmark X65X Extra High Yield Return Program Cartridge</v>
      </c>
      <c r="C88" s="33">
        <v>5662.7674000000006</v>
      </c>
      <c r="D88" s="34">
        <f t="shared" si="3"/>
        <v>5945.9057700000012</v>
      </c>
      <c r="E88" s="35">
        <f t="shared" si="4"/>
        <v>6659.4144624000019</v>
      </c>
      <c r="G88" s="101">
        <f>VLOOKUP(A88,PN!B86:C1983,2,FALSE)</f>
        <v>11947.34</v>
      </c>
      <c r="H88" s="64">
        <f t="shared" si="5"/>
        <v>-0.52602274648582859</v>
      </c>
    </row>
    <row r="89" spans="1:8">
      <c r="A89" s="163" t="s">
        <v>2030</v>
      </c>
      <c r="B89" s="32" t="str">
        <f>VLOOKUP(A89,PN!B87:D1984,3,FALSE)</f>
        <v>X463 Extra High Yield Return Program Print Cartridge</v>
      </c>
      <c r="C89" s="33">
        <v>3020.2500000000005</v>
      </c>
      <c r="D89" s="34">
        <f t="shared" si="3"/>
        <v>3171.2625000000007</v>
      </c>
      <c r="E89" s="35">
        <f t="shared" si="4"/>
        <v>3551.8140000000012</v>
      </c>
      <c r="G89" s="101">
        <f>VLOOKUP(A89,PN!B87:C1984,2,FALSE)</f>
        <v>6752.14</v>
      </c>
      <c r="H89" s="64">
        <f t="shared" si="5"/>
        <v>-0.5526973670569626</v>
      </c>
    </row>
    <row r="90" spans="1:8">
      <c r="A90" s="120" t="s">
        <v>2097</v>
      </c>
      <c r="B90" s="32" t="str">
        <f>VLOOKUP(A90,PN!B88:D1985,3,FALSE)</f>
        <v>Extra High Yield Black Print Cartridge - 36K</v>
      </c>
      <c r="C90" s="33">
        <v>4566.2153000000008</v>
      </c>
      <c r="D90" s="34">
        <f t="shared" si="3"/>
        <v>4794.5260650000009</v>
      </c>
      <c r="E90" s="35">
        <f t="shared" si="4"/>
        <v>5369.8691928000017</v>
      </c>
      <c r="G90" s="101">
        <f>VLOOKUP(A90,PN!B88:C1985,2,FALSE)</f>
        <v>4961.34</v>
      </c>
      <c r="H90" s="64">
        <f t="shared" si="5"/>
        <v>-7.9640722062990929E-2</v>
      </c>
    </row>
    <row r="91" spans="1:8">
      <c r="A91" s="120" t="s">
        <v>2095</v>
      </c>
      <c r="B91" s="32" t="str">
        <f>VLOOKUP(A91,PN!B89:D1986,3,FALSE)</f>
        <v>Extra High Yield Cyan Print Cartridge - 22K</v>
      </c>
      <c r="C91" s="33">
        <v>10003.4707</v>
      </c>
      <c r="D91" s="34">
        <f t="shared" si="3"/>
        <v>10503.644235</v>
      </c>
      <c r="E91" s="35">
        <f t="shared" si="4"/>
        <v>11764.0815432</v>
      </c>
      <c r="G91" s="101">
        <f>VLOOKUP(A91,PN!B89:C1986,2,FALSE)</f>
        <v>11353.32</v>
      </c>
      <c r="H91" s="64">
        <f t="shared" si="5"/>
        <v>-0.118894675742426</v>
      </c>
    </row>
    <row r="92" spans="1:8">
      <c r="A92" s="120" t="s">
        <v>2099</v>
      </c>
      <c r="B92" s="32" t="str">
        <f>VLOOKUP(A92,PN!B90:D1987,3,FALSE)</f>
        <v>Extra High Yield Magenta Print Cartridge - 22K</v>
      </c>
      <c r="C92" s="33">
        <v>10003.4707</v>
      </c>
      <c r="D92" s="34">
        <f t="shared" si="3"/>
        <v>10503.644235</v>
      </c>
      <c r="E92" s="35">
        <f t="shared" si="4"/>
        <v>11764.0815432</v>
      </c>
      <c r="G92" s="101">
        <f>VLOOKUP(A92,PN!B90:C1987,2,FALSE)</f>
        <v>11353.32</v>
      </c>
      <c r="H92" s="64">
        <f t="shared" si="5"/>
        <v>-0.118894675742426</v>
      </c>
    </row>
    <row r="93" spans="1:8">
      <c r="A93" s="120" t="s">
        <v>2101</v>
      </c>
      <c r="B93" s="32" t="str">
        <f>VLOOKUP(A93,PN!B91:D1988,3,FALSE)</f>
        <v>Extra High Yield Yellow Print Cartridge - 22K</v>
      </c>
      <c r="C93" s="33">
        <v>10003.4707</v>
      </c>
      <c r="D93" s="34">
        <f t="shared" si="3"/>
        <v>10503.644235</v>
      </c>
      <c r="E93" s="35">
        <f t="shared" si="4"/>
        <v>11764.0815432</v>
      </c>
      <c r="G93" s="101">
        <f>VLOOKUP(A93,PN!B91:C1988,2,FALSE)</f>
        <v>11353.32</v>
      </c>
      <c r="H93" s="64">
        <f t="shared" si="5"/>
        <v>-0.118894675742426</v>
      </c>
    </row>
    <row r="94" spans="1:8">
      <c r="A94" s="120" t="s">
        <v>1293</v>
      </c>
      <c r="B94" s="32" t="str">
        <f>VLOOKUP(A94,PN!B92:D1989,3,FALSE)</f>
        <v>X860, X862, X864 High Yield Toner Cartridge</v>
      </c>
      <c r="C94" s="33">
        <v>3852.2282</v>
      </c>
      <c r="D94" s="34">
        <f t="shared" si="3"/>
        <v>4044.83961</v>
      </c>
      <c r="E94" s="35">
        <f t="shared" si="4"/>
        <v>4530.2203632000001</v>
      </c>
      <c r="G94" s="101">
        <f>VLOOKUP(A94,PN!B92:C1989,2,FALSE)</f>
        <v>4413.1899999999996</v>
      </c>
      <c r="H94" s="64">
        <f t="shared" si="5"/>
        <v>-0.12711027624008928</v>
      </c>
    </row>
    <row r="95" spans="1:8">
      <c r="A95" s="120" t="s">
        <v>1294</v>
      </c>
      <c r="B95" s="32" t="str">
        <f>VLOOKUP(A95,PN!B93:D1990,3,FALSE)</f>
        <v>X860, X862, X864 Photoconductor Drum</v>
      </c>
      <c r="C95" s="33">
        <v>3221.6000000000004</v>
      </c>
      <c r="D95" s="34">
        <f t="shared" si="3"/>
        <v>3382.6800000000007</v>
      </c>
      <c r="E95" s="35">
        <f t="shared" si="4"/>
        <v>3788.6016000000013</v>
      </c>
      <c r="G95" s="101">
        <f>VLOOKUP(A95,PN!B93:C1990,2,FALSE)</f>
        <v>3531.14</v>
      </c>
      <c r="H95" s="64">
        <f t="shared" si="5"/>
        <v>-8.7660075782891506E-2</v>
      </c>
    </row>
    <row r="96" spans="1:8">
      <c r="A96" s="120" t="s">
        <v>1789</v>
      </c>
      <c r="B96" s="32" t="str">
        <f>VLOOKUP(A96,PN!B94:D1991,3,FALSE)</f>
        <v>C736 Black High Yield Return Program Print Cartridge (12k)</v>
      </c>
      <c r="C96" s="33">
        <v>3060.5200000000004</v>
      </c>
      <c r="D96" s="34">
        <f t="shared" si="3"/>
        <v>3213.5460000000007</v>
      </c>
      <c r="E96" s="35">
        <f t="shared" si="4"/>
        <v>3599.1715200000012</v>
      </c>
      <c r="G96" s="101">
        <f>VLOOKUP(A96,PN!B94:C1991,2,FALSE)</f>
        <v>4765.0200000000004</v>
      </c>
      <c r="H96" s="64">
        <f t="shared" si="5"/>
        <v>-0.35771098547330332</v>
      </c>
    </row>
    <row r="97" spans="1:8">
      <c r="A97" s="120" t="s">
        <v>1787</v>
      </c>
      <c r="B97" s="32" t="str">
        <f>VLOOKUP(A97,PN!B95:D1992,3,FALSE)</f>
        <v>C736 Cyan High Yield Return Program Print Cartridge (10k)</v>
      </c>
      <c r="C97" s="33">
        <v>4268.62</v>
      </c>
      <c r="D97" s="34">
        <f t="shared" si="3"/>
        <v>4482.0510000000004</v>
      </c>
      <c r="E97" s="35">
        <f t="shared" si="4"/>
        <v>5019.8971200000005</v>
      </c>
      <c r="G97" s="101">
        <f>VLOOKUP(A97,PN!B95:C1992,2,FALSE)</f>
        <v>8982.2900000000009</v>
      </c>
      <c r="H97" s="64">
        <f t="shared" si="5"/>
        <v>-0.5247737492332134</v>
      </c>
    </row>
    <row r="98" spans="1:8">
      <c r="A98" s="120" t="s">
        <v>1793</v>
      </c>
      <c r="B98" s="32" t="str">
        <f>VLOOKUP(A98,PN!B96:D1993,3,FALSE)</f>
        <v>C736 Yellow High Yield Return Program Print Cartridge (10k)</v>
      </c>
      <c r="C98" s="33">
        <v>4268.62</v>
      </c>
      <c r="D98" s="34">
        <f t="shared" si="3"/>
        <v>4482.0510000000004</v>
      </c>
      <c r="E98" s="35">
        <f t="shared" si="4"/>
        <v>5019.8971200000005</v>
      </c>
      <c r="G98" s="101">
        <f>VLOOKUP(A98,PN!B96:C1993,2,FALSE)</f>
        <v>8982.2900000000009</v>
      </c>
      <c r="H98" s="64">
        <f t="shared" si="5"/>
        <v>-0.5247737492332134</v>
      </c>
    </row>
    <row r="99" spans="1:8">
      <c r="A99" s="120" t="s">
        <v>1791</v>
      </c>
      <c r="B99" s="32" t="str">
        <f>VLOOKUP(A99,PN!B97:D1994,3,FALSE)</f>
        <v>C736 Magenta High Yield Return Program Print Cartridge (10k)</v>
      </c>
      <c r="C99" s="33">
        <v>4268.62</v>
      </c>
      <c r="D99" s="34">
        <f t="shared" si="3"/>
        <v>4482.0510000000004</v>
      </c>
      <c r="E99" s="35">
        <f t="shared" si="4"/>
        <v>5019.8971200000005</v>
      </c>
      <c r="G99" s="101">
        <f>VLOOKUP(A99,PN!B97:C1994,2,FALSE)</f>
        <v>8982.2900000000009</v>
      </c>
      <c r="H99" s="64">
        <f t="shared" si="5"/>
        <v>-0.5247737492332134</v>
      </c>
    </row>
    <row r="100" spans="1:8">
      <c r="A100" s="120" t="s">
        <v>1782</v>
      </c>
      <c r="B100" s="32" t="str">
        <f>VLOOKUP(A100,PN!B98:D1995,3,FALSE)</f>
        <v>Photoconductor Unit (Single Unit)</v>
      </c>
      <c r="C100" s="33">
        <v>717.61140000000012</v>
      </c>
      <c r="D100" s="34">
        <f t="shared" si="3"/>
        <v>753.49197000000015</v>
      </c>
      <c r="E100" s="35">
        <f t="shared" si="4"/>
        <v>843.91100640000025</v>
      </c>
      <c r="G100" s="101">
        <f>VLOOKUP(A100,PN!B98:C1995,2,FALSE)</f>
        <v>788.27</v>
      </c>
      <c r="H100" s="64">
        <f t="shared" si="5"/>
        <v>-8.9637560734266014E-2</v>
      </c>
    </row>
    <row r="101" spans="1:8">
      <c r="A101" s="120" t="s">
        <v>1784</v>
      </c>
      <c r="B101" s="32" t="str">
        <f>VLOOKUP(A101,PN!B99:D1996,3,FALSE)</f>
        <v>Photoconductor Unit (Multi-Pack)</v>
      </c>
      <c r="C101" s="33">
        <v>2869.6402000000003</v>
      </c>
      <c r="D101" s="34">
        <f t="shared" si="3"/>
        <v>3013.1222100000005</v>
      </c>
      <c r="E101" s="35">
        <f t="shared" si="4"/>
        <v>3374.6968752000007</v>
      </c>
      <c r="G101" s="101">
        <f>VLOOKUP(A101,PN!B99:C1996,2,FALSE)</f>
        <v>3152.64</v>
      </c>
      <c r="H101" s="64">
        <f t="shared" si="5"/>
        <v>-8.9765973913925975E-2</v>
      </c>
    </row>
    <row r="102" spans="1:8">
      <c r="A102" s="120" t="s">
        <v>1785</v>
      </c>
      <c r="B102" s="32" t="str">
        <f>VLOOKUP(A102,PN!B100:D1997,3,FALSE)</f>
        <v>Waste Toner Box</v>
      </c>
      <c r="C102" s="33">
        <v>223.90119999999999</v>
      </c>
      <c r="D102" s="34">
        <f t="shared" si="3"/>
        <v>235.09626</v>
      </c>
      <c r="E102" s="35">
        <f t="shared" si="4"/>
        <v>263.3078112</v>
      </c>
      <c r="G102" s="101">
        <f>VLOOKUP(A102,PN!B100:C1997,2,FALSE)</f>
        <v>246.36</v>
      </c>
      <c r="H102" s="64">
        <f t="shared" si="5"/>
        <v>-9.116252638415337E-2</v>
      </c>
    </row>
    <row r="103" spans="1:8">
      <c r="A103" s="163" t="s">
        <v>2008</v>
      </c>
      <c r="B103" s="32" t="str">
        <f>VLOOKUP(A103,PN!B101:D1998,3,FALSE)</f>
        <v>X264, X363, X364 High Yield Return Program Print Cartridge (9K)</v>
      </c>
      <c r="C103" s="33">
        <v>3872.7659000000003</v>
      </c>
      <c r="D103" s="34">
        <f t="shared" si="3"/>
        <v>4066.4041950000005</v>
      </c>
      <c r="E103" s="35">
        <f t="shared" si="4"/>
        <v>4554.3726984000014</v>
      </c>
      <c r="G103" s="101">
        <f>VLOOKUP(A103,PN!B101:C1998,2,FALSE)</f>
        <v>5184.78</v>
      </c>
      <c r="H103" s="64">
        <f t="shared" si="5"/>
        <v>-0.25305106484749584</v>
      </c>
    </row>
    <row r="104" spans="1:8">
      <c r="A104" s="120" t="s">
        <v>1359</v>
      </c>
      <c r="B104" s="32" t="str">
        <f>VLOOKUP(A104,PN!B102:D1999,3,FALSE)</f>
        <v>C544 Cyan Ext H Y Ton cart 4K LRP</v>
      </c>
      <c r="C104" s="33">
        <v>2456.4700000000003</v>
      </c>
      <c r="D104" s="34">
        <f t="shared" si="3"/>
        <v>2579.2935000000002</v>
      </c>
      <c r="E104" s="35">
        <f t="shared" si="4"/>
        <v>2888.8087200000004</v>
      </c>
      <c r="G104" s="101">
        <f>VLOOKUP(A104,PN!B102:C1999,2,FALSE)</f>
        <v>3988.43</v>
      </c>
      <c r="H104" s="64">
        <f t="shared" si="5"/>
        <v>-0.38410101217772397</v>
      </c>
    </row>
    <row r="105" spans="1:8">
      <c r="A105" s="120" t="s">
        <v>1358</v>
      </c>
      <c r="B105" s="32" t="str">
        <f>VLOOKUP(A105,PN!B103:D2000,3,FALSE)</f>
        <v>C544 Black Ext H Y Ton cart 6K LRP</v>
      </c>
      <c r="C105" s="33">
        <v>2456.4700000000003</v>
      </c>
      <c r="D105" s="34">
        <f t="shared" si="3"/>
        <v>2579.2935000000002</v>
      </c>
      <c r="E105" s="35">
        <f t="shared" si="4"/>
        <v>2888.8087200000004</v>
      </c>
      <c r="G105" s="101">
        <f>VLOOKUP(A105,PN!B103:C2000,2,FALSE)</f>
        <v>4231.8599999999997</v>
      </c>
      <c r="H105" s="64">
        <f t="shared" si="5"/>
        <v>-0.4195294740374208</v>
      </c>
    </row>
    <row r="106" spans="1:8">
      <c r="A106" s="120" t="s">
        <v>1360</v>
      </c>
      <c r="B106" s="32" t="str">
        <f>VLOOKUP(A106,PN!B104:D2001,3,FALSE)</f>
        <v>C544 Magenta Ext H Y Ton cart 4K LRP</v>
      </c>
      <c r="C106" s="33">
        <v>2456.4700000000003</v>
      </c>
      <c r="D106" s="34">
        <f t="shared" si="3"/>
        <v>2579.2935000000002</v>
      </c>
      <c r="E106" s="35">
        <f t="shared" si="4"/>
        <v>2888.8087200000004</v>
      </c>
      <c r="G106" s="101">
        <f>VLOOKUP(A106,PN!B104:C2001,2,FALSE)</f>
        <v>3988.43</v>
      </c>
      <c r="H106" s="64">
        <f t="shared" si="5"/>
        <v>-0.38410101217772397</v>
      </c>
    </row>
    <row r="107" spans="1:8">
      <c r="A107" s="120" t="s">
        <v>1361</v>
      </c>
      <c r="B107" s="32" t="str">
        <f>VLOOKUP(A107,PN!B105:D2002,3,FALSE)</f>
        <v>C544 Yellow Ext H Y Ton cart 4K LRP</v>
      </c>
      <c r="C107" s="33">
        <v>2456.4700000000003</v>
      </c>
      <c r="D107" s="34">
        <f t="shared" si="3"/>
        <v>2579.2935000000002</v>
      </c>
      <c r="E107" s="35">
        <f t="shared" si="4"/>
        <v>2888.8087200000004</v>
      </c>
      <c r="G107" s="101">
        <f>VLOOKUP(A107,PN!B105:C2002,2,FALSE)</f>
        <v>3988.43</v>
      </c>
      <c r="H107" s="64">
        <f t="shared" si="5"/>
        <v>-0.38410101217772397</v>
      </c>
    </row>
    <row r="108" spans="1:8">
      <c r="A108" s="120" t="s">
        <v>1363</v>
      </c>
      <c r="B108" s="32" t="str">
        <f>VLOOKUP(A108,PN!B106:D2003,3,FALSE)</f>
        <v>C54x Waste toner bottle</v>
      </c>
      <c r="C108" s="33">
        <v>227.12280000000001</v>
      </c>
      <c r="D108" s="34">
        <f t="shared" si="3"/>
        <v>238.47894000000002</v>
      </c>
      <c r="E108" s="35">
        <f t="shared" si="4"/>
        <v>267.09641280000005</v>
      </c>
      <c r="G108" s="101">
        <f>VLOOKUP(A108,PN!B106:C2003,2,FALSE)</f>
        <v>284.29000000000002</v>
      </c>
      <c r="H108" s="64">
        <f t="shared" si="5"/>
        <v>-0.20108762179464632</v>
      </c>
    </row>
    <row r="109" spans="1:8">
      <c r="A109" s="120" t="s">
        <v>1362</v>
      </c>
      <c r="B109" s="32" t="str">
        <f>VLOOKUP(A109,PN!B107:D2004,3,FALSE)</f>
        <v>C54x Black and Color Imaging Kit</v>
      </c>
      <c r="C109" s="33">
        <v>5235.1000000000004</v>
      </c>
      <c r="D109" s="34">
        <f t="shared" si="3"/>
        <v>5496.8550000000005</v>
      </c>
      <c r="E109" s="35">
        <f t="shared" si="4"/>
        <v>6156.4776000000011</v>
      </c>
      <c r="G109" s="101">
        <f>VLOOKUP(A109,PN!B107:C2004,2,FALSE)</f>
        <v>7229.01</v>
      </c>
      <c r="H109" s="64">
        <f t="shared" si="5"/>
        <v>-0.27582061720761208</v>
      </c>
    </row>
    <row r="110" spans="1:8">
      <c r="A110" s="120" t="s">
        <v>1353</v>
      </c>
      <c r="B110" s="32" t="str">
        <f>VLOOKUP(A110,PN!B108:D2005,3,FALSE)</f>
        <v>C792  Black Extra High Yield Return Program Print Cartridge (20K)</v>
      </c>
      <c r="C110" s="33">
        <v>5101.0009000000009</v>
      </c>
      <c r="D110" s="34">
        <f t="shared" si="3"/>
        <v>5356.0509450000009</v>
      </c>
      <c r="E110" s="35">
        <f t="shared" si="4"/>
        <v>5998.7770584000018</v>
      </c>
      <c r="G110" s="101">
        <f>VLOOKUP(A110,PN!B108:C2005,2,FALSE)</f>
        <v>7809.27</v>
      </c>
      <c r="H110" s="64">
        <f t="shared" si="5"/>
        <v>-0.34680182654716757</v>
      </c>
    </row>
    <row r="111" spans="1:8">
      <c r="A111" s="120" t="s">
        <v>1352</v>
      </c>
      <c r="B111" s="32" t="str">
        <f>VLOOKUP(A111,PN!B109:D2006,3,FALSE)</f>
        <v>C792  Cyan Extra High Yield Return Program Print Cartridge (20K)</v>
      </c>
      <c r="C111" s="33">
        <v>8483.6808999999994</v>
      </c>
      <c r="D111" s="34">
        <f t="shared" si="3"/>
        <v>8907.8649449999994</v>
      </c>
      <c r="E111" s="35">
        <f t="shared" si="4"/>
        <v>9976.8087384000009</v>
      </c>
      <c r="G111" s="101">
        <f>VLOOKUP(A111,PN!B109:C2006,2,FALSE)</f>
        <v>13578.05</v>
      </c>
      <c r="H111" s="64">
        <f t="shared" si="5"/>
        <v>-0.37519151129948708</v>
      </c>
    </row>
    <row r="112" spans="1:8">
      <c r="A112" s="120" t="s">
        <v>1354</v>
      </c>
      <c r="B112" s="32" t="str">
        <f>VLOOKUP(A112,PN!B110:D2007,3,FALSE)</f>
        <v>C792  Magenta Extra High Yield Return Program Print Cartridge (20K)</v>
      </c>
      <c r="C112" s="33">
        <v>8483.6808999999994</v>
      </c>
      <c r="D112" s="34">
        <f t="shared" si="3"/>
        <v>8907.8649449999994</v>
      </c>
      <c r="E112" s="35">
        <f t="shared" si="4"/>
        <v>9976.8087384000009</v>
      </c>
      <c r="G112" s="101">
        <f>VLOOKUP(A112,PN!B110:C2007,2,FALSE)</f>
        <v>13578.05</v>
      </c>
      <c r="H112" s="64">
        <f t="shared" si="5"/>
        <v>-0.37519151129948708</v>
      </c>
    </row>
    <row r="113" spans="1:8">
      <c r="A113" s="120" t="s">
        <v>1355</v>
      </c>
      <c r="B113" s="32" t="str">
        <f>VLOOKUP(A113,PN!B111:D2008,3,FALSE)</f>
        <v>C792  Yellow Extra High Yield Return Program Print Cartridge (20K)</v>
      </c>
      <c r="C113" s="33">
        <v>8483.6808999999994</v>
      </c>
      <c r="D113" s="34">
        <f t="shared" si="3"/>
        <v>8907.8649449999994</v>
      </c>
      <c r="E113" s="35">
        <f t="shared" si="4"/>
        <v>9976.8087384000009</v>
      </c>
      <c r="G113" s="101">
        <f>VLOOKUP(A113,PN!B111:C2008,2,FALSE)</f>
        <v>13578.05</v>
      </c>
      <c r="H113" s="64">
        <f t="shared" si="5"/>
        <v>-0.37519151129948708</v>
      </c>
    </row>
    <row r="114" spans="1:8">
      <c r="A114" s="120" t="s">
        <v>1312</v>
      </c>
      <c r="B114" s="32" t="str">
        <f>VLOOKUP(A114,PN!B112:D2009,3,FALSE)</f>
        <v>C792 X792 Toner waste bottle</v>
      </c>
      <c r="C114" s="33">
        <v>360.41649999999998</v>
      </c>
      <c r="D114" s="34">
        <f t="shared" si="3"/>
        <v>378.43732499999999</v>
      </c>
      <c r="E114" s="35">
        <f t="shared" si="4"/>
        <v>423.84980400000001</v>
      </c>
      <c r="G114" s="101">
        <f>VLOOKUP(A114,PN!B112:C2009,2,FALSE)</f>
        <v>373.5</v>
      </c>
      <c r="H114" s="64">
        <f t="shared" si="5"/>
        <v>-3.5029451137884915E-2</v>
      </c>
    </row>
    <row r="115" spans="1:8">
      <c r="A115" s="120" t="s">
        <v>1930</v>
      </c>
      <c r="B115" s="32" t="str">
        <f>VLOOKUP(A115,PN!B113:D2010,3,FALSE)</f>
        <v>C935 High Yield Cyan Toner Cartridge (24K)</v>
      </c>
      <c r="C115" s="33">
        <v>10912.767300000001</v>
      </c>
      <c r="D115" s="34">
        <f t="shared" si="3"/>
        <v>11458.405665000002</v>
      </c>
      <c r="E115" s="35">
        <f t="shared" si="4"/>
        <v>12833.414344800003</v>
      </c>
      <c r="G115" s="101">
        <f>VLOOKUP(A115,PN!B113:C2010,2,FALSE)</f>
        <v>13136.19</v>
      </c>
      <c r="H115" s="64">
        <f t="shared" si="5"/>
        <v>-0.16925932861811524</v>
      </c>
    </row>
    <row r="116" spans="1:8">
      <c r="A116" s="120" t="s">
        <v>1932</v>
      </c>
      <c r="B116" s="32" t="str">
        <f>VLOOKUP(A116,PN!B114:D2011,3,FALSE)</f>
        <v>C935 High Yield Black Toner Cartridge (38K)</v>
      </c>
      <c r="C116" s="33">
        <v>8726.1063000000013</v>
      </c>
      <c r="D116" s="34">
        <f t="shared" si="3"/>
        <v>9162.4116150000009</v>
      </c>
      <c r="E116" s="35">
        <f t="shared" si="4"/>
        <v>10261.901008800001</v>
      </c>
      <c r="G116" s="101">
        <f>VLOOKUP(A116,PN!B114:C2011,2,FALSE)</f>
        <v>10323.709999999999</v>
      </c>
      <c r="H116" s="64">
        <f t="shared" si="5"/>
        <v>-0.15475092771881407</v>
      </c>
    </row>
    <row r="117" spans="1:8">
      <c r="A117" s="120" t="s">
        <v>1934</v>
      </c>
      <c r="B117" s="32" t="str">
        <f>VLOOKUP(A117,PN!B115:D2012,3,FALSE)</f>
        <v>C935 High Yield Magenta Toner Cartridge (24K)</v>
      </c>
      <c r="C117" s="33">
        <v>10912.767300000001</v>
      </c>
      <c r="D117" s="34">
        <f t="shared" si="3"/>
        <v>11458.405665000002</v>
      </c>
      <c r="E117" s="35">
        <f t="shared" si="4"/>
        <v>12833.414344800003</v>
      </c>
      <c r="G117" s="101">
        <f>VLOOKUP(A117,PN!B115:C2012,2,FALSE)</f>
        <v>13136.19</v>
      </c>
      <c r="H117" s="64">
        <f t="shared" si="5"/>
        <v>-0.16925932861811524</v>
      </c>
    </row>
    <row r="118" spans="1:8">
      <c r="A118" s="120" t="s">
        <v>1936</v>
      </c>
      <c r="B118" s="32" t="str">
        <f>VLOOKUP(A118,PN!B116:D2013,3,FALSE)</f>
        <v>C935 High Yield Yellow Toner Cartridge (24K)</v>
      </c>
      <c r="C118" s="33">
        <v>10912.767300000001</v>
      </c>
      <c r="D118" s="34">
        <f t="shared" si="3"/>
        <v>11458.405665000002</v>
      </c>
      <c r="E118" s="35">
        <f t="shared" si="4"/>
        <v>12833.414344800003</v>
      </c>
      <c r="G118" s="101">
        <f>VLOOKUP(A118,PN!B116:C2013,2,FALSE)</f>
        <v>13136.19</v>
      </c>
      <c r="H118" s="64">
        <f t="shared" si="5"/>
        <v>-0.16925932861811524</v>
      </c>
    </row>
    <row r="119" spans="1:8">
      <c r="A119" s="120" t="s">
        <v>1937</v>
      </c>
      <c r="B119" s="32" t="str">
        <f>VLOOKUP(A119,PN!B117:D2014,3,FALSE)</f>
        <v>Photoconductor Kit</v>
      </c>
      <c r="C119" s="33">
        <v>6553.1370999999999</v>
      </c>
      <c r="D119" s="34">
        <f t="shared" si="3"/>
        <v>6880.7939550000001</v>
      </c>
      <c r="E119" s="35">
        <f t="shared" si="4"/>
        <v>7706.4892296000007</v>
      </c>
      <c r="G119" s="101">
        <f>VLOOKUP(A119,PN!B117:C2014,2,FALSE)</f>
        <v>8110.65</v>
      </c>
      <c r="H119" s="64">
        <f t="shared" si="5"/>
        <v>-0.19203305530382889</v>
      </c>
    </row>
    <row r="120" spans="1:8">
      <c r="A120" s="120" t="s">
        <v>1939</v>
      </c>
      <c r="B120" s="32" t="str">
        <f>VLOOKUP(A120,PN!B118:D2015,3,FALSE)</f>
        <v>Color Photoconductor Kit</v>
      </c>
      <c r="C120" s="33">
        <v>20179.297000000002</v>
      </c>
      <c r="D120" s="34">
        <f t="shared" si="3"/>
        <v>21188.261850000003</v>
      </c>
      <c r="E120" s="35">
        <f t="shared" si="4"/>
        <v>23730.853272000004</v>
      </c>
      <c r="G120" s="101">
        <f>VLOOKUP(A120,PN!B118:C2015,2,FALSE)</f>
        <v>24336.53</v>
      </c>
      <c r="H120" s="64">
        <f t="shared" si="5"/>
        <v>-0.17082275081944701</v>
      </c>
    </row>
    <row r="121" spans="1:8">
      <c r="A121" s="120" t="s">
        <v>1941</v>
      </c>
      <c r="B121" s="32" t="str">
        <f>VLOOKUP(A121,PN!B119:D2016,3,FALSE)</f>
        <v>Waste Toner Bottle</v>
      </c>
      <c r="C121" s="33">
        <v>837.2133</v>
      </c>
      <c r="D121" s="34">
        <f t="shared" si="3"/>
        <v>879.07396500000004</v>
      </c>
      <c r="E121" s="35">
        <f t="shared" si="4"/>
        <v>984.56284080000012</v>
      </c>
      <c r="G121" s="101">
        <f>VLOOKUP(A121,PN!B119:C2016,2,FALSE)</f>
        <v>1032.1199999999999</v>
      </c>
      <c r="H121" s="64">
        <f t="shared" si="5"/>
        <v>-0.18884112312521792</v>
      </c>
    </row>
    <row r="122" spans="1:8">
      <c r="A122" s="120" t="s">
        <v>1723</v>
      </c>
      <c r="B122" s="32" t="str">
        <f>VLOOKUP(A122,PN!B120:D2017,3,FALSE)</f>
        <v>C54x Black H Y Ton cart 2.5K LRP</v>
      </c>
      <c r="C122" s="33">
        <v>1760.2017000000001</v>
      </c>
      <c r="D122" s="34">
        <f t="shared" si="3"/>
        <v>1848.2117850000002</v>
      </c>
      <c r="E122" s="35">
        <f t="shared" si="4"/>
        <v>2069.9971992000005</v>
      </c>
      <c r="G122" s="101">
        <f>VLOOKUP(A122,PN!B120:C2017,2,FALSE)</f>
        <v>1933.35</v>
      </c>
      <c r="H122" s="64">
        <f t="shared" si="5"/>
        <v>-8.9558693459539054E-2</v>
      </c>
    </row>
    <row r="123" spans="1:8">
      <c r="A123" s="120" t="s">
        <v>1725</v>
      </c>
      <c r="B123" s="32" t="str">
        <f>VLOOKUP(A123,PN!B121:D2018,3,FALSE)</f>
        <v>C54x Magenta H Y Ton cart 2K LRP</v>
      </c>
      <c r="C123" s="33">
        <v>2102.8994000000002</v>
      </c>
      <c r="D123" s="34">
        <f t="shared" si="3"/>
        <v>2208.0443700000005</v>
      </c>
      <c r="E123" s="35">
        <f t="shared" si="4"/>
        <v>2473.0096944000006</v>
      </c>
      <c r="G123" s="101">
        <f>VLOOKUP(A123,PN!B121:C2018,2,FALSE)</f>
        <v>2310.1799999999998</v>
      </c>
      <c r="H123" s="64">
        <f t="shared" si="5"/>
        <v>-8.9724869923555578E-2</v>
      </c>
    </row>
    <row r="124" spans="1:8">
      <c r="A124" s="120" t="s">
        <v>1727</v>
      </c>
      <c r="B124" s="32" t="str">
        <f>VLOOKUP(A124,PN!B122:D2019,3,FALSE)</f>
        <v>C54x Yellow H Y Ton cart 2K LRP</v>
      </c>
      <c r="C124" s="33">
        <v>2102.8994000000002</v>
      </c>
      <c r="D124" s="34">
        <f t="shared" si="3"/>
        <v>2208.0443700000005</v>
      </c>
      <c r="E124" s="35">
        <f t="shared" si="4"/>
        <v>2473.0096944000006</v>
      </c>
      <c r="G124" s="101">
        <f>VLOOKUP(A124,PN!B122:C2019,2,FALSE)</f>
        <v>2310.1799999999998</v>
      </c>
      <c r="H124" s="64">
        <f t="shared" si="5"/>
        <v>-8.9724869923555578E-2</v>
      </c>
    </row>
    <row r="125" spans="1:8">
      <c r="A125" s="120" t="s">
        <v>1746</v>
      </c>
      <c r="B125" s="32" t="str">
        <f>VLOOKUP(A125,PN!B123:D2020,3,FALSE)</f>
        <v xml:space="preserve">C54X Black Imaging Kit </v>
      </c>
      <c r="C125" s="33">
        <v>4738.1682000000001</v>
      </c>
      <c r="D125" s="34">
        <f t="shared" si="3"/>
        <v>4975.0766100000001</v>
      </c>
      <c r="E125" s="35">
        <f t="shared" si="4"/>
        <v>5572.0858032000006</v>
      </c>
      <c r="G125" s="101">
        <f>VLOOKUP(A125,PN!B123:C2020,2,FALSE)</f>
        <v>5204.79</v>
      </c>
      <c r="H125" s="64">
        <f t="shared" si="5"/>
        <v>-8.965237790573681E-2</v>
      </c>
    </row>
    <row r="126" spans="1:8">
      <c r="A126" s="120" t="s">
        <v>1721</v>
      </c>
      <c r="B126" s="32" t="str">
        <f>VLOOKUP(A126,PN!B124:D2021,3,FALSE)</f>
        <v>C54x Cyan H Y Ton cart 2K LRP</v>
      </c>
      <c r="C126" s="33">
        <v>2102.8994000000002</v>
      </c>
      <c r="D126" s="34">
        <f t="shared" si="3"/>
        <v>2208.0443700000005</v>
      </c>
      <c r="E126" s="35">
        <f t="shared" si="4"/>
        <v>2473.0096944000006</v>
      </c>
      <c r="G126" s="101">
        <f>VLOOKUP(A126,PN!B124:C2021,2,FALSE)</f>
        <v>2310.1799999999998</v>
      </c>
      <c r="H126" s="64">
        <f t="shared" si="5"/>
        <v>-8.9724869923555578E-2</v>
      </c>
    </row>
    <row r="127" spans="1:8">
      <c r="A127" s="120" t="s">
        <v>1744</v>
      </c>
      <c r="B127" s="32" t="str">
        <f>VLOOKUP(A127,PN!B125:D2022,3,FALSE)</f>
        <v>C54X Photoconductor Unit</v>
      </c>
      <c r="C127" s="33">
        <v>3553.8275000000003</v>
      </c>
      <c r="D127" s="34">
        <f t="shared" si="3"/>
        <v>3731.5188750000007</v>
      </c>
      <c r="E127" s="35">
        <f t="shared" si="4"/>
        <v>4179.3011400000014</v>
      </c>
      <c r="G127" s="101">
        <f>VLOOKUP(A127,PN!B125:C2022,2,FALSE)</f>
        <v>3903.81</v>
      </c>
      <c r="H127" s="64">
        <f t="shared" si="5"/>
        <v>-8.9651519925406112E-2</v>
      </c>
    </row>
    <row r="128" spans="1:8">
      <c r="A128" s="120" t="s">
        <v>1762</v>
      </c>
      <c r="B128" s="32" t="str">
        <f>VLOOKUP(A128,PN!B126:D2023,3,FALSE)</f>
        <v>C546 Extra High Yield Return Program Black Toner Cartridge</v>
      </c>
      <c r="C128" s="33">
        <v>3228.4459000000002</v>
      </c>
      <c r="D128" s="34">
        <f t="shared" si="3"/>
        <v>3389.8681950000005</v>
      </c>
      <c r="E128" s="35">
        <f t="shared" si="4"/>
        <v>3796.652378400001</v>
      </c>
      <c r="G128" s="101">
        <f>VLOOKUP(A128,PN!B126:C2023,2,FALSE)</f>
        <v>3546.14</v>
      </c>
      <c r="H128" s="64">
        <f t="shared" si="5"/>
        <v>-8.9588707721635283E-2</v>
      </c>
    </row>
    <row r="129" spans="1:8">
      <c r="A129" s="163" t="s">
        <v>1954</v>
      </c>
      <c r="B129" s="32" t="str">
        <f>VLOOKUP(A129,PN!B127:D2024,3,FALSE)</f>
        <v>E26x/36x/460 3.5k LRP</v>
      </c>
      <c r="C129" s="33">
        <v>2477.0077000000001</v>
      </c>
      <c r="D129" s="34">
        <f t="shared" si="3"/>
        <v>2600.8580850000003</v>
      </c>
      <c r="E129" s="35">
        <f t="shared" si="4"/>
        <v>2912.9610552000008</v>
      </c>
      <c r="G129" s="101">
        <f>VLOOKUP(A129,PN!B127:C2024,2,FALSE)</f>
        <v>2720.78</v>
      </c>
      <c r="H129" s="64">
        <f t="shared" si="5"/>
        <v>-8.9596476010555828E-2</v>
      </c>
    </row>
    <row r="130" spans="1:8">
      <c r="A130" s="163" t="s">
        <v>1963</v>
      </c>
      <c r="B130" s="32" t="str">
        <f>VLOOKUP(A130,PN!B128:D2025,3,FALSE)</f>
        <v>E36x/460 9k LRP</v>
      </c>
      <c r="C130" s="33">
        <v>4720.0466999999999</v>
      </c>
      <c r="D130" s="34">
        <f t="shared" si="3"/>
        <v>4956.049035</v>
      </c>
      <c r="E130" s="35">
        <f t="shared" si="4"/>
        <v>5550.7749192000001</v>
      </c>
      <c r="G130" s="101">
        <f>VLOOKUP(A130,PN!B128:C2025,2,FALSE)</f>
        <v>5184.78</v>
      </c>
      <c r="H130" s="64">
        <f t="shared" si="5"/>
        <v>-8.9634140696422976E-2</v>
      </c>
    </row>
    <row r="131" spans="1:8">
      <c r="A131" s="120" t="s">
        <v>1296</v>
      </c>
      <c r="B131" s="32" t="str">
        <f>VLOOKUP(A131,PN!B129:D2026,3,FALSE)</f>
        <v>Cyan Extra High Yield Print Cartridge</v>
      </c>
      <c r="C131" s="33">
        <v>6230.5744000000004</v>
      </c>
      <c r="D131" s="34">
        <f t="shared" si="3"/>
        <v>6542.1031200000007</v>
      </c>
      <c r="E131" s="35">
        <f t="shared" si="4"/>
        <v>7327.1554944000018</v>
      </c>
      <c r="G131" s="101">
        <f>VLOOKUP(A131,PN!B129:C2026,2,FALSE)</f>
        <v>12648.06</v>
      </c>
      <c r="H131" s="64">
        <f t="shared" si="5"/>
        <v>-0.50738892763000798</v>
      </c>
    </row>
    <row r="132" spans="1:8">
      <c r="A132" s="120" t="s">
        <v>1297</v>
      </c>
      <c r="B132" s="32" t="str">
        <f>VLOOKUP(A132,PN!B130:D2027,3,FALSE)</f>
        <v>Magenta Extra High Yield Print Cartridge</v>
      </c>
      <c r="C132" s="33">
        <v>6230.5744000000004</v>
      </c>
      <c r="D132" s="34">
        <f t="shared" ref="D132:D195" si="6">C132*1.05</f>
        <v>6542.1031200000007</v>
      </c>
      <c r="E132" s="35">
        <f t="shared" ref="E132:E195" si="7">D132*1.12</f>
        <v>7327.1554944000018</v>
      </c>
      <c r="G132" s="101">
        <f>VLOOKUP(A132,PN!B130:C2027,2,FALSE)</f>
        <v>12648.06</v>
      </c>
      <c r="H132" s="64">
        <f t="shared" ref="H132:H195" si="8">(C132-G132)/G132</f>
        <v>-0.50738892763000798</v>
      </c>
    </row>
    <row r="133" spans="1:8">
      <c r="A133" s="120" t="s">
        <v>1298</v>
      </c>
      <c r="B133" s="32" t="str">
        <f>VLOOKUP(A133,PN!B131:D2028,3,FALSE)</f>
        <v>Yellow Extra High Yield Print Cartridge</v>
      </c>
      <c r="C133" s="33">
        <v>6230.5744000000004</v>
      </c>
      <c r="D133" s="34">
        <f t="shared" si="6"/>
        <v>6542.1031200000007</v>
      </c>
      <c r="E133" s="35">
        <f t="shared" si="7"/>
        <v>7327.1554944000018</v>
      </c>
      <c r="G133" s="101">
        <f>VLOOKUP(A133,PN!B131:C2028,2,FALSE)</f>
        <v>12648.06</v>
      </c>
      <c r="H133" s="64">
        <f t="shared" si="8"/>
        <v>-0.50738892763000798</v>
      </c>
    </row>
    <row r="134" spans="1:8">
      <c r="A134" s="120" t="s">
        <v>1295</v>
      </c>
      <c r="B134" s="32" t="str">
        <f>VLOOKUP(A134,PN!B132:D2029,3,FALSE)</f>
        <v>Black Extra High Yield Print Cartridge</v>
      </c>
      <c r="C134" s="33">
        <v>4784.8814000000002</v>
      </c>
      <c r="D134" s="34">
        <f t="shared" si="6"/>
        <v>5024.1254700000009</v>
      </c>
      <c r="E134" s="35">
        <f t="shared" si="7"/>
        <v>5627.0205264000015</v>
      </c>
      <c r="G134" s="101">
        <f>VLOOKUP(A134,PN!B132:C2029,2,FALSE)</f>
        <v>11264.96</v>
      </c>
      <c r="H134" s="64">
        <f t="shared" si="8"/>
        <v>-0.57524204258159806</v>
      </c>
    </row>
    <row r="135" spans="1:8">
      <c r="A135" s="120" t="s">
        <v>1299</v>
      </c>
      <c r="B135" s="32" t="str">
        <f>VLOOKUP(A135,PN!B133:D2030,3,FALSE)</f>
        <v>1-Pack Photoconductor Unit</v>
      </c>
      <c r="C135" s="33">
        <v>6179.4314999999997</v>
      </c>
      <c r="D135" s="34">
        <f t="shared" si="6"/>
        <v>6488.4030750000002</v>
      </c>
      <c r="E135" s="35">
        <f t="shared" si="7"/>
        <v>7267.0114440000007</v>
      </c>
      <c r="G135" s="101">
        <f>VLOOKUP(A135,PN!B133:C2030,2,FALSE)</f>
        <v>6565.81</v>
      </c>
      <c r="H135" s="64">
        <f t="shared" si="8"/>
        <v>-5.8847042482191941E-2</v>
      </c>
    </row>
    <row r="136" spans="1:8">
      <c r="A136" s="120" t="s">
        <v>1300</v>
      </c>
      <c r="B136" s="32" t="str">
        <f>VLOOKUP(A136,PN!B134:D2031,3,FALSE)</f>
        <v>3-Pack Photoconductor Kit</v>
      </c>
      <c r="C136" s="33">
        <v>15633.216700000001</v>
      </c>
      <c r="D136" s="34">
        <f t="shared" si="6"/>
        <v>16414.877535000003</v>
      </c>
      <c r="E136" s="35">
        <f t="shared" si="7"/>
        <v>18384.662839200006</v>
      </c>
      <c r="G136" s="101">
        <f>VLOOKUP(A136,PN!B134:C2031,2,FALSE)</f>
        <v>19697.830000000002</v>
      </c>
      <c r="H136" s="64">
        <f t="shared" si="8"/>
        <v>-0.20634827795752123</v>
      </c>
    </row>
    <row r="137" spans="1:8">
      <c r="A137" s="120" t="s">
        <v>1301</v>
      </c>
      <c r="B137" s="32" t="str">
        <f>VLOOKUP(A137,PN!B135:D2032,3,FALSE)</f>
        <v>Waste Toner Bottle</v>
      </c>
      <c r="C137" s="33">
        <v>705.93310000000008</v>
      </c>
      <c r="D137" s="34">
        <f t="shared" si="6"/>
        <v>741.22975500000007</v>
      </c>
      <c r="E137" s="35">
        <f t="shared" si="7"/>
        <v>830.17732560000013</v>
      </c>
      <c r="G137" s="101">
        <f>VLOOKUP(A137,PN!B135:C2032,2,FALSE)</f>
        <v>792.02</v>
      </c>
      <c r="H137" s="64">
        <f t="shared" si="8"/>
        <v>-0.10869283603949383</v>
      </c>
    </row>
    <row r="138" spans="1:8">
      <c r="A138" s="120" t="s">
        <v>2459</v>
      </c>
      <c r="B138" s="32" t="str">
        <f>VLOOKUP(A138,PN!B136:D2033,3,FALSE)</f>
        <v>Black Extra High Yield Return Program toner Cartridge 12k</v>
      </c>
      <c r="C138" s="33">
        <v>3060.5200000000004</v>
      </c>
      <c r="D138" s="34">
        <f t="shared" si="6"/>
        <v>3213.5460000000007</v>
      </c>
      <c r="E138" s="35">
        <f t="shared" si="7"/>
        <v>3599.1715200000012</v>
      </c>
      <c r="G138" s="101">
        <f>VLOOKUP(A138,PN!B136:C2033,2,FALSE)</f>
        <v>4902.1000000000004</v>
      </c>
      <c r="H138" s="64">
        <f t="shared" si="8"/>
        <v>-0.37567165092511368</v>
      </c>
    </row>
    <row r="139" spans="1:8">
      <c r="A139" s="120" t="s">
        <v>2469</v>
      </c>
      <c r="B139" s="32" t="str">
        <f>VLOOKUP(A139,PN!B137:D2034,3,FALSE)</f>
        <v>Magenta  High Yield Return Program toner cartridge 10k</v>
      </c>
      <c r="C139" s="33">
        <v>4268.62</v>
      </c>
      <c r="D139" s="34">
        <f t="shared" si="6"/>
        <v>4482.0510000000004</v>
      </c>
      <c r="E139" s="35">
        <f t="shared" si="7"/>
        <v>5019.8971200000005</v>
      </c>
      <c r="G139" s="101">
        <f>VLOOKUP(A139,PN!B137:C2034,2,FALSE)</f>
        <v>5871.8226692506487</v>
      </c>
      <c r="H139" s="64">
        <f t="shared" si="8"/>
        <v>-0.27303322316701478</v>
      </c>
    </row>
    <row r="140" spans="1:8">
      <c r="A140" s="120" t="s">
        <v>2467</v>
      </c>
      <c r="B140" s="32" t="str">
        <f>VLOOKUP(A140,PN!B138:D2035,3,FALSE)</f>
        <v>Cyan High Yield Return Program toner cartridge 10k</v>
      </c>
      <c r="C140" s="33">
        <v>4268.62</v>
      </c>
      <c r="D140" s="34">
        <f t="shared" si="6"/>
        <v>4482.0510000000004</v>
      </c>
      <c r="E140" s="35">
        <f t="shared" si="7"/>
        <v>5019.8971200000005</v>
      </c>
      <c r="G140" s="101">
        <f>VLOOKUP(A140,PN!B138:C2035,2,FALSE)</f>
        <v>5871.8226692506487</v>
      </c>
      <c r="H140" s="64">
        <f t="shared" si="8"/>
        <v>-0.27303322316701478</v>
      </c>
    </row>
    <row r="141" spans="1:8">
      <c r="A141" s="120" t="s">
        <v>2559</v>
      </c>
      <c r="B141" s="32" t="str">
        <f>VLOOKUP(A141,PN!B139:D2036,3,FALSE)</f>
        <v>Yellow  High Yield Return Program toner cartridge 10k</v>
      </c>
      <c r="C141" s="33">
        <v>4268.62</v>
      </c>
      <c r="D141" s="34">
        <f t="shared" si="6"/>
        <v>4482.0510000000004</v>
      </c>
      <c r="E141" s="35">
        <f t="shared" si="7"/>
        <v>5019.8971200000005</v>
      </c>
      <c r="G141" s="101">
        <f>VLOOKUP(A141,PN!B139:C2036,2,FALSE)</f>
        <v>5871.8226692506487</v>
      </c>
      <c r="H141" s="64">
        <f t="shared" si="8"/>
        <v>-0.27303322316701478</v>
      </c>
    </row>
    <row r="142" spans="1:8">
      <c r="A142" s="120" t="s">
        <v>1869</v>
      </c>
      <c r="B142" s="32" t="str">
        <f>VLOOKUP(A142,PN!B140:D2037,3,FALSE)</f>
        <v>C78x Black  High Yield Return Program Print Cartridge (10k)</v>
      </c>
      <c r="C142" s="33">
        <v>3825.65</v>
      </c>
      <c r="D142" s="34">
        <f t="shared" si="6"/>
        <v>4016.9325000000003</v>
      </c>
      <c r="E142" s="35">
        <f t="shared" si="7"/>
        <v>4498.9644000000008</v>
      </c>
      <c r="G142" s="101">
        <f>VLOOKUP(A142,PN!B140:C2037,2,FALSE)</f>
        <v>4724.58</v>
      </c>
      <c r="H142" s="64">
        <f t="shared" si="8"/>
        <v>-0.19026664804067236</v>
      </c>
    </row>
    <row r="143" spans="1:8">
      <c r="A143" s="120" t="s">
        <v>1291</v>
      </c>
      <c r="B143" s="32" t="str">
        <f>VLOOKUP(A143,PN!B141:D2038,3,FALSE)</f>
        <v>W850 High Yield Toner Cartridge</v>
      </c>
      <c r="C143" s="33">
        <v>6847.9135000000006</v>
      </c>
      <c r="D143" s="34">
        <f t="shared" si="6"/>
        <v>7190.3091750000012</v>
      </c>
      <c r="E143" s="35">
        <f t="shared" si="7"/>
        <v>8053.1462760000022</v>
      </c>
      <c r="G143" s="101">
        <f>VLOOKUP(A143,PN!B141:C2038,2,FALSE)</f>
        <v>6429.5</v>
      </c>
      <c r="H143" s="64">
        <f t="shared" si="8"/>
        <v>6.5077144412473836E-2</v>
      </c>
    </row>
    <row r="144" spans="1:8">
      <c r="A144" s="120" t="s">
        <v>1463</v>
      </c>
      <c r="B144" s="32" t="str">
        <f>VLOOKUP(A144,PN!B142:D2039,3,FALSE)</f>
        <v>T62X 30k @ 5% High Yield Return Prog Print Cartridge</v>
      </c>
      <c r="C144" s="33">
        <v>12071.7379</v>
      </c>
      <c r="D144" s="34">
        <f t="shared" si="6"/>
        <v>12675.324795</v>
      </c>
      <c r="E144" s="35">
        <f t="shared" si="7"/>
        <v>14196.363770400001</v>
      </c>
      <c r="G144" s="101">
        <f>VLOOKUP(A144,PN!B142:C2039,2,FALSE)</f>
        <v>11329.15</v>
      </c>
      <c r="H144" s="64">
        <f t="shared" si="8"/>
        <v>6.5546656192212172E-2</v>
      </c>
    </row>
    <row r="145" spans="1:8">
      <c r="A145" s="120" t="s">
        <v>1626</v>
      </c>
      <c r="B145" s="32" t="str">
        <f>VLOOKUP(A145,PN!B143:D2040,3,FALSE)</f>
        <v xml:space="preserve">C500n Black High Yield Cartridge </v>
      </c>
      <c r="C145" s="33">
        <v>4413.5920000000006</v>
      </c>
      <c r="D145" s="34">
        <f t="shared" si="6"/>
        <v>4634.2716000000009</v>
      </c>
      <c r="E145" s="35">
        <f t="shared" si="7"/>
        <v>5190.3841920000013</v>
      </c>
      <c r="G145" s="101">
        <f>VLOOKUP(A145,PN!B143:C2040,2,FALSE)</f>
        <v>4141.82</v>
      </c>
      <c r="H145" s="64">
        <f t="shared" si="8"/>
        <v>6.5616564698610963E-2</v>
      </c>
    </row>
    <row r="146" spans="1:8">
      <c r="A146" s="120" t="s">
        <v>1624</v>
      </c>
      <c r="B146" s="32" t="str">
        <f>VLOOKUP(A146,PN!B144:D2041,3,FALSE)</f>
        <v>C500n Cyan High Yield Cartridge</v>
      </c>
      <c r="C146" s="33">
        <v>3925.1169000000004</v>
      </c>
      <c r="D146" s="34">
        <f t="shared" si="6"/>
        <v>4121.3727450000006</v>
      </c>
      <c r="E146" s="35">
        <f t="shared" si="7"/>
        <v>4615.9374744000015</v>
      </c>
      <c r="G146" s="101">
        <f>VLOOKUP(A146,PN!B144:C2041,2,FALSE)</f>
        <v>3683.7</v>
      </c>
      <c r="H146" s="64">
        <f t="shared" si="8"/>
        <v>6.553652577571481E-2</v>
      </c>
    </row>
    <row r="147" spans="1:8">
      <c r="A147" s="120" t="s">
        <v>1606</v>
      </c>
      <c r="B147" s="32" t="str">
        <f>VLOOKUP(A147,PN!B145:D2042,3,FALSE)</f>
        <v>High Yield Return Program Cartridge (6K)</v>
      </c>
      <c r="C147" s="33">
        <v>3842.5634000000005</v>
      </c>
      <c r="D147" s="34">
        <f t="shared" si="6"/>
        <v>4034.6915700000009</v>
      </c>
      <c r="E147" s="35">
        <f t="shared" si="7"/>
        <v>4518.8545584000012</v>
      </c>
      <c r="G147" s="101">
        <f>VLOOKUP(A147,PN!B145:C2042,2,FALSE)</f>
        <v>3605.75</v>
      </c>
      <c r="H147" s="64">
        <f t="shared" si="8"/>
        <v>6.5676599875199457E-2</v>
      </c>
    </row>
    <row r="148" spans="1:8">
      <c r="A148" s="120" t="s">
        <v>1495</v>
      </c>
      <c r="B148" s="32" t="str">
        <f>VLOOKUP(A148,PN!B146:D2043,3,FALSE)</f>
        <v>T430 12k @ 5% High Yield Return Program Print Cartridge</v>
      </c>
      <c r="C148" s="33">
        <v>6635.2879000000012</v>
      </c>
      <c r="D148" s="34">
        <f t="shared" si="6"/>
        <v>6967.0522950000013</v>
      </c>
      <c r="E148" s="35">
        <f t="shared" si="7"/>
        <v>7803.0985704000022</v>
      </c>
      <c r="G148" s="101">
        <f>VLOOKUP(A148,PN!B146:C2043,2,FALSE)</f>
        <v>6226.91</v>
      </c>
      <c r="H148" s="64">
        <f t="shared" si="8"/>
        <v>6.5582752922396709E-2</v>
      </c>
    </row>
    <row r="149" spans="1:8">
      <c r="A149" s="120" t="s">
        <v>1474</v>
      </c>
      <c r="B149" s="32" t="str">
        <f>VLOOKUP(A149,PN!B147:D2044,3,FALSE)</f>
        <v>High Yield Return Prog Print Cartridge (6k) (pallet size 198)</v>
      </c>
      <c r="C149" s="33">
        <v>4269.0227000000004</v>
      </c>
      <c r="D149" s="34">
        <f t="shared" si="6"/>
        <v>4482.4738350000007</v>
      </c>
      <c r="E149" s="35">
        <f t="shared" si="7"/>
        <v>5020.3706952000011</v>
      </c>
      <c r="G149" s="101">
        <f>VLOOKUP(A149,PN!B147:C2044,2,FALSE)</f>
        <v>4005.93</v>
      </c>
      <c r="H149" s="64">
        <f t="shared" si="8"/>
        <v>6.5675810610769686E-2</v>
      </c>
    </row>
    <row r="150" spans="1:8">
      <c r="A150" s="120" t="s">
        <v>1484</v>
      </c>
      <c r="B150" s="32" t="str">
        <f>VLOOKUP(A150,PN!B148:D2045,3,FALSE)</f>
        <v>T632/T634 32k @ 5% Return Program Print Cartridges</v>
      </c>
      <c r="C150" s="33">
        <v>11534.133400000002</v>
      </c>
      <c r="D150" s="34">
        <f t="shared" si="6"/>
        <v>12110.840070000004</v>
      </c>
      <c r="E150" s="35">
        <f t="shared" si="7"/>
        <v>13564.140878400005</v>
      </c>
      <c r="G150" s="101">
        <f>VLOOKUP(A150,PN!B148:C2045,2,FALSE)</f>
        <v>10824.35</v>
      </c>
      <c r="H150" s="64">
        <f t="shared" si="8"/>
        <v>6.5572842711109858E-2</v>
      </c>
    </row>
    <row r="151" spans="1:8">
      <c r="A151" s="120" t="s">
        <v>1478</v>
      </c>
      <c r="B151" s="32" t="str">
        <f>VLOOKUP(A151,PN!B149:D2046,3,FALSE)</f>
        <v>T420 10k @ 5%  High Yield Return Prog Print Cartridge</v>
      </c>
      <c r="C151" s="33">
        <v>6057.8161000000009</v>
      </c>
      <c r="D151" s="34">
        <f t="shared" si="6"/>
        <v>6360.7069050000009</v>
      </c>
      <c r="E151" s="35">
        <f t="shared" si="7"/>
        <v>7123.9917336000017</v>
      </c>
      <c r="G151" s="101">
        <f>VLOOKUP(A151,PN!B149:C2046,2,FALSE)</f>
        <v>5685</v>
      </c>
      <c r="H151" s="64">
        <f t="shared" si="8"/>
        <v>6.5578909410730149E-2</v>
      </c>
    </row>
    <row r="152" spans="1:8">
      <c r="A152" s="120" t="s">
        <v>1457</v>
      </c>
      <c r="B152" s="32" t="str">
        <f>VLOOKUP(A152,PN!B150:D2047,3,FALSE)</f>
        <v>T52X 20k @ 5% High Yield Return Prog Print Cartridge</v>
      </c>
      <c r="C152" s="33">
        <v>10192.337000000001</v>
      </c>
      <c r="D152" s="34">
        <f t="shared" si="6"/>
        <v>10701.953850000002</v>
      </c>
      <c r="E152" s="35">
        <f t="shared" si="7"/>
        <v>11986.188312000004</v>
      </c>
      <c r="G152" s="101">
        <f>VLOOKUP(A152,PN!B150:C2047,2,FALSE)</f>
        <v>9565.4599999999991</v>
      </c>
      <c r="H152" s="64">
        <f t="shared" si="8"/>
        <v>6.5535478691040705E-2</v>
      </c>
    </row>
    <row r="153" spans="1:8">
      <c r="A153" s="120" t="s">
        <v>1871</v>
      </c>
      <c r="B153" s="32" t="str">
        <f>VLOOKUP(A153,PN!B151:D2048,3,FALSE)</f>
        <v>C78x Magenta High Yield Return Program Print Cartridge (10k)</v>
      </c>
      <c r="C153" s="33">
        <v>7858.6905000000006</v>
      </c>
      <c r="D153" s="34">
        <f t="shared" si="6"/>
        <v>8251.6250250000012</v>
      </c>
      <c r="E153" s="35">
        <f t="shared" si="7"/>
        <v>9241.8200280000019</v>
      </c>
      <c r="G153" s="101">
        <f>VLOOKUP(A153,PN!B151:C2048,2,FALSE)</f>
        <v>7375.33</v>
      </c>
      <c r="H153" s="64">
        <f t="shared" si="8"/>
        <v>6.5537474255389347E-2</v>
      </c>
    </row>
    <row r="154" spans="1:8">
      <c r="A154" s="120" t="s">
        <v>1630</v>
      </c>
      <c r="B154" s="32" t="str">
        <f>VLOOKUP(A154,PN!B152:D2049,3,FALSE)</f>
        <v>C500n Magenta High Yield Cartridge</v>
      </c>
      <c r="C154" s="33">
        <v>3925.1169000000004</v>
      </c>
      <c r="D154" s="34">
        <f t="shared" si="6"/>
        <v>4121.3727450000006</v>
      </c>
      <c r="E154" s="35">
        <f t="shared" si="7"/>
        <v>4615.9374744000015</v>
      </c>
      <c r="G154" s="101">
        <f>VLOOKUP(A154,PN!B152:C2049,2,FALSE)</f>
        <v>3683.7</v>
      </c>
      <c r="H154" s="64">
        <f t="shared" si="8"/>
        <v>6.553652577571481E-2</v>
      </c>
    </row>
    <row r="155" spans="1:8">
      <c r="A155" s="120" t="s">
        <v>1628</v>
      </c>
      <c r="B155" s="32" t="str">
        <f>VLOOKUP(A155,PN!B153:D2050,3,FALSE)</f>
        <v>C500n Yellow High Yield Cartridge</v>
      </c>
      <c r="C155" s="33">
        <v>3925.1169000000004</v>
      </c>
      <c r="D155" s="34">
        <f t="shared" si="6"/>
        <v>4121.3727450000006</v>
      </c>
      <c r="E155" s="35">
        <f t="shared" si="7"/>
        <v>4615.9374744000015</v>
      </c>
      <c r="G155" s="101">
        <f>VLOOKUP(A155,PN!B153:C2050,2,FALSE)</f>
        <v>3683.7</v>
      </c>
      <c r="H155" s="64">
        <f t="shared" si="8"/>
        <v>6.553652577571481E-2</v>
      </c>
    </row>
    <row r="156" spans="1:8">
      <c r="A156" s="120" t="s">
        <v>1951</v>
      </c>
      <c r="B156" s="32" t="str">
        <f>VLOOKUP(A156,PN!B154:D2051,3,FALSE)</f>
        <v>Standard Yield Cartridge (3.5K) (E25x/E35x)</v>
      </c>
      <c r="C156" s="33">
        <v>3751.5532000000003</v>
      </c>
      <c r="D156" s="34">
        <f t="shared" si="6"/>
        <v>3939.1308600000007</v>
      </c>
      <c r="E156" s="35">
        <f t="shared" si="7"/>
        <v>4411.8265632000011</v>
      </c>
      <c r="G156" s="101">
        <f>VLOOKUP(A156,PN!B154:C2051,2,FALSE)</f>
        <v>3520.71</v>
      </c>
      <c r="H156" s="64">
        <f t="shared" si="8"/>
        <v>6.5567229337264429E-2</v>
      </c>
    </row>
    <row r="157" spans="1:8">
      <c r="A157" s="120" t="s">
        <v>1387</v>
      </c>
      <c r="B157" s="32" t="str">
        <f>VLOOKUP(A157,PN!B155:D2052,3,FALSE)</f>
        <v>High Yield Return Prog Print Cartridge (6k) (pallet size 198)</v>
      </c>
      <c r="C157" s="33">
        <v>4257.3444</v>
      </c>
      <c r="D157" s="34">
        <f t="shared" si="6"/>
        <v>4470.21162</v>
      </c>
      <c r="E157" s="35">
        <f t="shared" si="7"/>
        <v>5006.6370144000002</v>
      </c>
      <c r="G157" s="101">
        <f>VLOOKUP(A157,PN!B155:C2052,2,FALSE)</f>
        <v>3995.51</v>
      </c>
      <c r="H157" s="64">
        <f t="shared" si="8"/>
        <v>6.5532159849430921E-2</v>
      </c>
    </row>
    <row r="158" spans="1:8">
      <c r="A158" s="120" t="s">
        <v>1445</v>
      </c>
      <c r="B158" s="32" t="str">
        <f>VLOOKUP(A158,PN!B156:D2053,3,FALSE)</f>
        <v>Optra T 25k @ 5% High Yield Return Program Print Cartridge</v>
      </c>
      <c r="C158" s="33">
        <v>10192.337000000001</v>
      </c>
      <c r="D158" s="34">
        <f t="shared" si="6"/>
        <v>10701.953850000002</v>
      </c>
      <c r="E158" s="35">
        <f t="shared" si="7"/>
        <v>11986.188312000004</v>
      </c>
      <c r="G158" s="101">
        <f>VLOOKUP(A158,PN!B156:C2053,2,FALSE)</f>
        <v>9565.4599999999991</v>
      </c>
      <c r="H158" s="64">
        <f t="shared" si="8"/>
        <v>6.5535478691040705E-2</v>
      </c>
    </row>
    <row r="159" spans="1:8">
      <c r="A159" s="120" t="s">
        <v>1310</v>
      </c>
      <c r="B159" s="32" t="str">
        <f>VLOOKUP(A159,PN!B157:D2054,3,FALSE)</f>
        <v>Imaging Unit Return Program 60k</v>
      </c>
      <c r="C159" s="33">
        <v>1070.3766000000001</v>
      </c>
      <c r="D159" s="34">
        <f t="shared" si="6"/>
        <v>1123.89543</v>
      </c>
      <c r="E159" s="35">
        <f t="shared" si="7"/>
        <v>1258.7628816000001</v>
      </c>
      <c r="G159" s="101">
        <f>VLOOKUP(A159,PN!B157:C2054,2,FALSE)</f>
        <v>1080.21</v>
      </c>
      <c r="H159" s="64">
        <f t="shared" si="8"/>
        <v>-9.1032299275140786E-3</v>
      </c>
    </row>
    <row r="160" spans="1:8">
      <c r="A160" s="163" t="s">
        <v>2512</v>
      </c>
      <c r="B160" s="32" t="str">
        <f>VLOOKUP(A160,PN!B158:D2055,3,FALSE)</f>
        <v>Black Ultra High Yield Return Program 20k</v>
      </c>
      <c r="C160" s="33">
        <v>3164.0138999999999</v>
      </c>
      <c r="D160" s="34">
        <f t="shared" si="6"/>
        <v>3322.2145949999999</v>
      </c>
      <c r="E160" s="35">
        <f t="shared" si="7"/>
        <v>3720.8803464000002</v>
      </c>
      <c r="G160" s="101">
        <f>VLOOKUP(A160,PN!B158:C2055,2,FALSE)</f>
        <v>8625.5400000000009</v>
      </c>
      <c r="H160" s="64">
        <f t="shared" si="8"/>
        <v>-0.63318077476888412</v>
      </c>
    </row>
    <row r="161" spans="1:8">
      <c r="A161" s="163" t="s">
        <v>44</v>
      </c>
      <c r="B161" s="32" t="str">
        <f>VLOOKUP(A161,PN!B159:D2056,3,FALSE)</f>
        <v>Black High Yield Return Program toner 25k</v>
      </c>
      <c r="C161" s="33">
        <v>3984.3138000000004</v>
      </c>
      <c r="D161" s="34">
        <f t="shared" si="6"/>
        <v>4183.5294900000008</v>
      </c>
      <c r="E161" s="35">
        <f t="shared" si="7"/>
        <v>4685.5530288000009</v>
      </c>
      <c r="G161" s="101">
        <f>VLOOKUP(A161,PN!B159:C2056,2,FALSE)</f>
        <v>10936.84</v>
      </c>
      <c r="H161" s="64">
        <f t="shared" si="8"/>
        <v>-0.63569789811316613</v>
      </c>
    </row>
    <row r="162" spans="1:8">
      <c r="A162" s="163" t="s">
        <v>46</v>
      </c>
      <c r="B162" s="32" t="str">
        <f>VLOOKUP(A162,PN!B160:D2057,3,FALSE)</f>
        <v>Black Extra High Yield Return Program toner 45k</v>
      </c>
      <c r="C162" s="33">
        <v>6805.63</v>
      </c>
      <c r="D162" s="34">
        <f t="shared" si="6"/>
        <v>7145.9115000000002</v>
      </c>
      <c r="E162" s="35">
        <f t="shared" si="7"/>
        <v>8003.4208800000006</v>
      </c>
      <c r="G162" s="101">
        <f>VLOOKUP(A162,PN!B160:C2057,2,FALSE)</f>
        <v>13509.48</v>
      </c>
      <c r="H162" s="64">
        <f t="shared" si="8"/>
        <v>-0.49623301563050537</v>
      </c>
    </row>
    <row r="163" spans="1:8">
      <c r="A163" s="120" t="s">
        <v>51</v>
      </c>
      <c r="B163" s="32" t="str">
        <f>VLOOKUP(A163,PN!B161:D2058,3,FALSE)</f>
        <v>Imaging Kit Return Program 100k</v>
      </c>
      <c r="C163" s="33">
        <v>1107.4250000000002</v>
      </c>
      <c r="D163" s="34">
        <f t="shared" si="6"/>
        <v>1162.7962500000003</v>
      </c>
      <c r="E163" s="35">
        <f t="shared" si="7"/>
        <v>1302.3318000000004</v>
      </c>
      <c r="G163" s="101">
        <f>VLOOKUP(A163,PN!B161:C2058,2,FALSE)</f>
        <v>1117.46</v>
      </c>
      <c r="H163" s="64">
        <f t="shared" si="8"/>
        <v>-8.9801872102803267E-3</v>
      </c>
    </row>
    <row r="164" spans="1:8">
      <c r="A164" s="163" t="s">
        <v>78</v>
      </c>
      <c r="B164" s="32" t="str">
        <f>VLOOKUP(A164,PN!B162:D2059,3,FALSE)</f>
        <v>Black High Yield Return Program 4k</v>
      </c>
      <c r="C164" s="33">
        <v>1892.69</v>
      </c>
      <c r="D164" s="34">
        <f t="shared" si="6"/>
        <v>1987.3245000000002</v>
      </c>
      <c r="E164" s="35">
        <f t="shared" si="7"/>
        <v>2225.8034400000006</v>
      </c>
      <c r="G164" s="101">
        <f>VLOOKUP(A164,PN!B162:C2059,2,FALSE)</f>
        <v>2637.62</v>
      </c>
      <c r="H164" s="64">
        <f t="shared" si="8"/>
        <v>-0.28242506502073833</v>
      </c>
    </row>
    <row r="165" spans="1:8">
      <c r="A165" s="163" t="s">
        <v>80</v>
      </c>
      <c r="B165" s="32" t="str">
        <f>VLOOKUP(A165,PN!B163:D2060,3,FALSE)</f>
        <v>Cyan High Yield Return Program 3k</v>
      </c>
      <c r="C165" s="33">
        <v>1852.42</v>
      </c>
      <c r="D165" s="34">
        <f t="shared" si="6"/>
        <v>1945.0410000000002</v>
      </c>
      <c r="E165" s="35">
        <f t="shared" si="7"/>
        <v>2178.4459200000006</v>
      </c>
      <c r="G165" s="101">
        <f>VLOOKUP(A165,PN!B163:C2060,2,FALSE)</f>
        <v>3559.94</v>
      </c>
      <c r="H165" s="64">
        <f t="shared" si="8"/>
        <v>-0.47964853340224833</v>
      </c>
    </row>
    <row r="166" spans="1:8">
      <c r="A166" s="163" t="s">
        <v>82</v>
      </c>
      <c r="B166" s="32" t="str">
        <f>VLOOKUP(A166,PN!B164:D2061,3,FALSE)</f>
        <v>Magenta High Yield Return Program 3k</v>
      </c>
      <c r="C166" s="33">
        <v>1852.42</v>
      </c>
      <c r="D166" s="34">
        <f t="shared" si="6"/>
        <v>1945.0410000000002</v>
      </c>
      <c r="E166" s="35">
        <f t="shared" si="7"/>
        <v>2178.4459200000006</v>
      </c>
      <c r="G166" s="101">
        <f>VLOOKUP(A166,PN!B164:C2061,2,FALSE)</f>
        <v>3559.94</v>
      </c>
      <c r="H166" s="64">
        <f t="shared" si="8"/>
        <v>-0.47964853340224833</v>
      </c>
    </row>
    <row r="167" spans="1:8">
      <c r="A167" s="163" t="s">
        <v>84</v>
      </c>
      <c r="B167" s="32" t="str">
        <f>VLOOKUP(A167,PN!B165:D2062,3,FALSE)</f>
        <v>Yellow High Yield Return Program 3k</v>
      </c>
      <c r="C167" s="33">
        <v>1852.42</v>
      </c>
      <c r="D167" s="34">
        <f t="shared" si="6"/>
        <v>1945.0410000000002</v>
      </c>
      <c r="E167" s="35">
        <f t="shared" si="7"/>
        <v>2178.4459200000006</v>
      </c>
      <c r="G167" s="101">
        <f>VLOOKUP(A167,PN!B165:C2062,2,FALSE)</f>
        <v>3559.94</v>
      </c>
      <c r="H167" s="64">
        <f t="shared" si="8"/>
        <v>-0.47964853340224833</v>
      </c>
    </row>
    <row r="168" spans="1:8">
      <c r="A168" s="163" t="s">
        <v>86</v>
      </c>
      <c r="B168" s="32" t="str">
        <f>VLOOKUP(A168,PN!B166:D2063,3,FALSE)</f>
        <v>Black Extra High Yield Return Program 8k</v>
      </c>
      <c r="C168" s="33">
        <v>3785.38</v>
      </c>
      <c r="D168" s="34">
        <f t="shared" si="6"/>
        <v>3974.6490000000003</v>
      </c>
      <c r="E168" s="35">
        <f t="shared" si="7"/>
        <v>4451.6068800000012</v>
      </c>
      <c r="G168" s="101">
        <f>VLOOKUP(A168,PN!B166:C2063,2,FALSE)</f>
        <v>3763.23</v>
      </c>
      <c r="H168" s="64">
        <f t="shared" si="8"/>
        <v>5.8859012072076623E-3</v>
      </c>
    </row>
    <row r="169" spans="1:8">
      <c r="A169" s="163" t="s">
        <v>88</v>
      </c>
      <c r="B169" s="32" t="str">
        <f>VLOOKUP(A169,PN!B167:D2064,3,FALSE)</f>
        <v>Cyan Extra High Yield Return Program 4k</v>
      </c>
      <c r="C169" s="33">
        <v>2537.0100000000002</v>
      </c>
      <c r="D169" s="34">
        <f t="shared" si="6"/>
        <v>2663.8605000000002</v>
      </c>
      <c r="E169" s="35">
        <f t="shared" si="7"/>
        <v>2983.5237600000005</v>
      </c>
      <c r="G169" s="101">
        <f>VLOOKUP(A169,PN!B167:C2064,2,FALSE)</f>
        <v>3810.27</v>
      </c>
      <c r="H169" s="64">
        <f t="shared" si="8"/>
        <v>-0.33416529537276879</v>
      </c>
    </row>
    <row r="170" spans="1:8">
      <c r="A170" s="163" t="s">
        <v>90</v>
      </c>
      <c r="B170" s="32" t="str">
        <f>VLOOKUP(A170,PN!B168:D2065,3,FALSE)</f>
        <v>Magenta Extra High Yield Return Program 4k</v>
      </c>
      <c r="C170" s="33">
        <v>2537.0100000000002</v>
      </c>
      <c r="D170" s="34">
        <f t="shared" si="6"/>
        <v>2663.8605000000002</v>
      </c>
      <c r="E170" s="35">
        <f t="shared" si="7"/>
        <v>2983.5237600000005</v>
      </c>
      <c r="G170" s="101">
        <f>VLOOKUP(A170,PN!B168:C2065,2,FALSE)</f>
        <v>3810.27</v>
      </c>
      <c r="H170" s="64">
        <f t="shared" si="8"/>
        <v>-0.33416529537276879</v>
      </c>
    </row>
    <row r="171" spans="1:8">
      <c r="A171" s="163" t="s">
        <v>92</v>
      </c>
      <c r="B171" s="32" t="str">
        <f>VLOOKUP(A171,PN!B169:D2066,3,FALSE)</f>
        <v>Yellow Extra High Yield Return Program 4k</v>
      </c>
      <c r="C171" s="33">
        <v>2537.0100000000002</v>
      </c>
      <c r="D171" s="34">
        <f t="shared" si="6"/>
        <v>2663.8605000000002</v>
      </c>
      <c r="E171" s="35">
        <f t="shared" si="7"/>
        <v>2983.5237600000005</v>
      </c>
      <c r="G171" s="101">
        <f>VLOOKUP(A171,PN!B169:C2066,2,FALSE)</f>
        <v>3810.27</v>
      </c>
      <c r="H171" s="64">
        <f t="shared" si="8"/>
        <v>-0.33416529537276879</v>
      </c>
    </row>
    <row r="172" spans="1:8">
      <c r="A172" s="120" t="s">
        <v>120</v>
      </c>
      <c r="B172" s="32" t="str">
        <f>VLOOKUP(A172,PN!B170:D2067,3,FALSE)</f>
        <v>Black and Color Imaging Unit 40k</v>
      </c>
      <c r="C172" s="33">
        <v>7332.7643000000007</v>
      </c>
      <c r="D172" s="34">
        <f t="shared" si="6"/>
        <v>7699.4025150000007</v>
      </c>
      <c r="E172" s="35">
        <f t="shared" si="7"/>
        <v>8623.3308168000021</v>
      </c>
      <c r="G172" s="101">
        <f>VLOOKUP(A172,PN!B170:C2067,2,FALSE)</f>
        <v>7400.1</v>
      </c>
      <c r="H172" s="64">
        <f t="shared" si="8"/>
        <v>-9.0992959554600118E-3</v>
      </c>
    </row>
    <row r="173" spans="1:8">
      <c r="A173" s="163" t="s">
        <v>2510</v>
      </c>
      <c r="B173" s="32" t="str">
        <f>VLOOKUP(A173,PN!B171:D2068,3,FALSE)</f>
        <v>Black Extra High Yield Return Program 10k</v>
      </c>
      <c r="C173" s="33">
        <v>2617.5500000000002</v>
      </c>
      <c r="D173" s="34">
        <f t="shared" si="6"/>
        <v>2748.4275000000002</v>
      </c>
      <c r="E173" s="35">
        <f t="shared" si="7"/>
        <v>3078.2388000000005</v>
      </c>
      <c r="G173" s="101">
        <f>VLOOKUP(A173,PN!B171:C2068,2,FALSE)</f>
        <v>5726.85</v>
      </c>
      <c r="H173" s="64">
        <f t="shared" si="8"/>
        <v>-0.54293372447331434</v>
      </c>
    </row>
    <row r="174" spans="1:8">
      <c r="A174" s="120" t="s">
        <v>2567</v>
      </c>
      <c r="B174" s="32" t="s">
        <v>2568</v>
      </c>
      <c r="C174" s="33">
        <v>7651.3</v>
      </c>
      <c r="D174" s="34">
        <f t="shared" si="6"/>
        <v>8033.8650000000007</v>
      </c>
      <c r="E174" s="35">
        <f t="shared" si="7"/>
        <v>8997.9288000000015</v>
      </c>
      <c r="G174" s="101" t="e">
        <f>VLOOKUP(A174,PN!B172:C2069,2,FALSE)</f>
        <v>#N/A</v>
      </c>
    </row>
    <row r="175" spans="1:8">
      <c r="A175" s="120" t="s">
        <v>2564</v>
      </c>
      <c r="B175" s="32" t="s">
        <v>3028</v>
      </c>
      <c r="C175" s="33">
        <v>7193.4301000000005</v>
      </c>
      <c r="D175" s="34">
        <f t="shared" si="6"/>
        <v>7553.1016050000007</v>
      </c>
      <c r="E175" s="35">
        <f t="shared" si="7"/>
        <v>8459.4737976000015</v>
      </c>
      <c r="G175" s="101" t="e">
        <f>VLOOKUP(A175,PN!B173:C2070,2,FALSE)</f>
        <v>#N/A</v>
      </c>
    </row>
    <row r="176" spans="1:8">
      <c r="A176" s="120" t="s">
        <v>3029</v>
      </c>
      <c r="B176" s="32" t="s">
        <v>3030</v>
      </c>
      <c r="C176" s="33">
        <v>5617.2623000000012</v>
      </c>
      <c r="D176" s="34">
        <f t="shared" si="6"/>
        <v>5898.1254150000013</v>
      </c>
      <c r="E176" s="35">
        <f t="shared" si="7"/>
        <v>6605.9004648000018</v>
      </c>
      <c r="G176" s="101" t="e">
        <f>VLOOKUP(A176,PN!B174:C2071,2,FALSE)</f>
        <v>#N/A</v>
      </c>
    </row>
    <row r="177" spans="1:8">
      <c r="A177" s="120" t="s">
        <v>2569</v>
      </c>
      <c r="B177" s="32" t="s">
        <v>2570</v>
      </c>
      <c r="C177" s="33">
        <v>7579.2167000000009</v>
      </c>
      <c r="D177" s="34">
        <f t="shared" si="6"/>
        <v>7958.1775350000016</v>
      </c>
      <c r="E177" s="35">
        <f t="shared" si="7"/>
        <v>8913.1588392000031</v>
      </c>
      <c r="G177" s="101" t="e">
        <f>VLOOKUP(A177,PN!B175:C2072,2,FALSE)</f>
        <v>#N/A</v>
      </c>
    </row>
    <row r="178" spans="1:8">
      <c r="A178" s="120" t="s">
        <v>2555</v>
      </c>
      <c r="B178" s="32" t="s">
        <v>2556</v>
      </c>
      <c r="C178" s="33">
        <v>13824.288300000002</v>
      </c>
      <c r="D178" s="34">
        <f t="shared" si="6"/>
        <v>14515.502715000002</v>
      </c>
      <c r="E178" s="35">
        <f t="shared" si="7"/>
        <v>16257.363040800004</v>
      </c>
      <c r="G178" s="101" t="e">
        <f>VLOOKUP(A178,PN!B176:C2073,2,FALSE)</f>
        <v>#N/A</v>
      </c>
    </row>
    <row r="179" spans="1:8">
      <c r="A179" s="120" t="s">
        <v>1364</v>
      </c>
      <c r="B179" s="32" t="s">
        <v>1365</v>
      </c>
      <c r="C179" s="33">
        <v>4332.2466000000004</v>
      </c>
      <c r="D179" s="34">
        <f t="shared" si="6"/>
        <v>4548.8589300000003</v>
      </c>
      <c r="E179" s="35">
        <f t="shared" si="7"/>
        <v>5094.722001600001</v>
      </c>
      <c r="G179" s="101" t="e">
        <f>VLOOKUP(A179,PN!B177:C2074,2,FALSE)</f>
        <v>#N/A</v>
      </c>
    </row>
    <row r="180" spans="1:8">
      <c r="A180" s="120" t="s">
        <v>1335</v>
      </c>
      <c r="B180" s="32" t="s">
        <v>2532</v>
      </c>
      <c r="C180" s="33">
        <v>20457.16</v>
      </c>
      <c r="D180" s="34">
        <f t="shared" si="6"/>
        <v>21480.018</v>
      </c>
      <c r="E180" s="35">
        <f t="shared" si="7"/>
        <v>24057.620160000002</v>
      </c>
      <c r="G180" s="101" t="e">
        <f>VLOOKUP(A180,PN!B178:C2075,2,FALSE)</f>
        <v>#N/A</v>
      </c>
    </row>
    <row r="181" spans="1:8">
      <c r="A181" s="120" t="s">
        <v>1368</v>
      </c>
      <c r="B181" s="32" t="s">
        <v>1369</v>
      </c>
      <c r="C181" s="33">
        <v>7220.411000000001</v>
      </c>
      <c r="D181" s="34">
        <f t="shared" si="6"/>
        <v>7581.4315500000012</v>
      </c>
      <c r="E181" s="35">
        <f t="shared" si="7"/>
        <v>8491.2033360000023</v>
      </c>
      <c r="G181" s="101" t="e">
        <f>VLOOKUP(A181,PN!B179:C2076,2,FALSE)</f>
        <v>#N/A</v>
      </c>
    </row>
    <row r="182" spans="1:8">
      <c r="A182" s="120" t="s">
        <v>1321</v>
      </c>
      <c r="B182" s="32" t="s">
        <v>3031</v>
      </c>
      <c r="C182" s="33">
        <v>4314.1251000000002</v>
      </c>
      <c r="D182" s="34">
        <f t="shared" si="6"/>
        <v>4529.8313550000003</v>
      </c>
      <c r="E182" s="35">
        <f t="shared" si="7"/>
        <v>5073.4111176000006</v>
      </c>
      <c r="G182" s="101" t="e">
        <f>VLOOKUP(A182,PN!B180:C2077,2,FALSE)</f>
        <v>#N/A</v>
      </c>
    </row>
    <row r="183" spans="1:8">
      <c r="A183" s="120" t="s">
        <v>1323</v>
      </c>
      <c r="B183" s="32" t="s">
        <v>1370</v>
      </c>
      <c r="C183" s="33">
        <v>4314.1251000000002</v>
      </c>
      <c r="D183" s="34">
        <f t="shared" si="6"/>
        <v>4529.8313550000003</v>
      </c>
      <c r="E183" s="35">
        <f t="shared" si="7"/>
        <v>5073.4111176000006</v>
      </c>
      <c r="G183" s="101" t="e">
        <f>VLOOKUP(A183,PN!B181:C2078,2,FALSE)</f>
        <v>#N/A</v>
      </c>
    </row>
    <row r="184" spans="1:8">
      <c r="A184" s="120" t="s">
        <v>2557</v>
      </c>
      <c r="B184" s="32" t="s">
        <v>2558</v>
      </c>
      <c r="C184" s="33">
        <v>11678.300000000001</v>
      </c>
      <c r="D184" s="34">
        <f t="shared" si="6"/>
        <v>12262.215000000002</v>
      </c>
      <c r="E184" s="35">
        <f t="shared" si="7"/>
        <v>13733.680800000004</v>
      </c>
      <c r="G184" s="101" t="e">
        <f>VLOOKUP(A184,PN!B182:C2079,2,FALSE)</f>
        <v>#N/A</v>
      </c>
    </row>
    <row r="185" spans="1:8">
      <c r="A185" s="120">
        <v>2350373</v>
      </c>
      <c r="B185" s="32" t="str">
        <f>VLOOKUP(A185,PN!B183:D2080,3,FALSE)</f>
        <v>T654,TS654 3 Years Total (1+2) OnSite Service, Response Time NBD</v>
      </c>
      <c r="C185" s="33">
        <v>7806.4</v>
      </c>
      <c r="D185" s="34">
        <f t="shared" si="6"/>
        <v>8196.7199999999993</v>
      </c>
      <c r="E185" s="35">
        <f t="shared" si="7"/>
        <v>9180.3263999999999</v>
      </c>
      <c r="G185" s="101">
        <f>VLOOKUP(A185,PN!B183:C2080,2,FALSE)</f>
        <v>7806.4</v>
      </c>
      <c r="H185" s="64">
        <f t="shared" si="8"/>
        <v>0</v>
      </c>
    </row>
    <row r="186" spans="1:8">
      <c r="A186" s="120">
        <v>2354208</v>
      </c>
      <c r="B186" s="32" t="str">
        <f>VLOOKUP(A186,PN!B184:D2081,3,FALSE)</f>
        <v>C950 3 Years Total (1+2) OnSite Service, Response Time Next Business day</v>
      </c>
      <c r="C186" s="33">
        <v>30592.799999999999</v>
      </c>
      <c r="D186" s="34">
        <f t="shared" si="6"/>
        <v>32122.440000000002</v>
      </c>
      <c r="E186" s="35">
        <f t="shared" si="7"/>
        <v>35977.132800000007</v>
      </c>
      <c r="G186" s="101">
        <f>VLOOKUP(A186,PN!B184:C2081,2,FALSE)</f>
        <v>30592.799999999999</v>
      </c>
      <c r="H186" s="64">
        <f t="shared" si="8"/>
        <v>0</v>
      </c>
    </row>
    <row r="187" spans="1:8">
      <c r="A187" s="120">
        <v>2355025</v>
      </c>
      <c r="B187" s="32" t="str">
        <f>VLOOKUP(A187,PN!B185:D2082,3,FALSE)</f>
        <v>C748,CS748,CS748,CS748 3 Years Total (1+2) OnSite Service, Response Time Next Business day</v>
      </c>
      <c r="C187" s="33">
        <v>9873.5</v>
      </c>
      <c r="D187" s="34">
        <f t="shared" si="6"/>
        <v>10367.175000000001</v>
      </c>
      <c r="E187" s="35">
        <f t="shared" si="7"/>
        <v>11611.236000000003</v>
      </c>
      <c r="G187" s="101">
        <f>VLOOKUP(A187,PN!B185:C2082,2,FALSE)</f>
        <v>9873.5</v>
      </c>
      <c r="H187" s="64">
        <f t="shared" si="8"/>
        <v>0</v>
      </c>
    </row>
    <row r="188" spans="1:8">
      <c r="A188" s="120">
        <v>2355649</v>
      </c>
      <c r="B188" s="32" t="str">
        <f>VLOOKUP(A188,PN!B186:D2083,3,FALSE)</f>
        <v>MS310 3 Years total (1+2) OnSite Service</v>
      </c>
      <c r="C188" s="33">
        <v>1990.1</v>
      </c>
      <c r="D188" s="34">
        <f t="shared" si="6"/>
        <v>2089.605</v>
      </c>
      <c r="E188" s="35">
        <f t="shared" si="7"/>
        <v>2340.3576000000003</v>
      </c>
      <c r="G188" s="101">
        <f>VLOOKUP(A188,PN!B186:C2083,2,FALSE)</f>
        <v>1990.1</v>
      </c>
      <c r="H188" s="64">
        <f t="shared" si="8"/>
        <v>0</v>
      </c>
    </row>
    <row r="189" spans="1:8">
      <c r="A189" s="120">
        <v>2355695</v>
      </c>
      <c r="B189" s="32" t="str">
        <f>VLOOKUP(A189,PN!B187:D2084,3,FALSE)</f>
        <v>MS410,M1140 3 Years total (1+2) OnSite Service</v>
      </c>
      <c r="C189" s="33">
        <v>2571.7999999999997</v>
      </c>
      <c r="D189" s="34">
        <f t="shared" si="6"/>
        <v>2700.39</v>
      </c>
      <c r="E189" s="35">
        <f t="shared" si="7"/>
        <v>3024.4367999999999</v>
      </c>
      <c r="G189" s="101">
        <f>VLOOKUP(A189,PN!B187:C2084,2,FALSE)</f>
        <v>2571.7999999999997</v>
      </c>
      <c r="H189" s="64">
        <f t="shared" si="8"/>
        <v>0</v>
      </c>
    </row>
    <row r="190" spans="1:8">
      <c r="A190" s="120">
        <v>2355741</v>
      </c>
      <c r="B190" s="32" t="str">
        <f>VLOOKUP(A190,PN!B188:D2085,3,FALSE)</f>
        <v>MS510,M1145 3 Years total (1+2) OnSite Service</v>
      </c>
      <c r="C190" s="33">
        <v>5347.2999999999993</v>
      </c>
      <c r="D190" s="34">
        <f t="shared" si="6"/>
        <v>5614.6649999999991</v>
      </c>
      <c r="E190" s="35">
        <f t="shared" si="7"/>
        <v>6288.4247999999998</v>
      </c>
      <c r="G190" s="101">
        <f>VLOOKUP(A190,PN!B188:C2085,2,FALSE)</f>
        <v>5347.2999999999993</v>
      </c>
      <c r="H190" s="64">
        <f t="shared" si="8"/>
        <v>0</v>
      </c>
    </row>
    <row r="191" spans="1:8">
      <c r="A191" s="120">
        <v>2355787</v>
      </c>
      <c r="B191" s="32" t="str">
        <f>VLOOKUP(A191,PN!B189:D2086,3,FALSE)</f>
        <v>MS610,M3150 3 Years total (1+2) OnSite Service</v>
      </c>
      <c r="C191" s="33">
        <v>5347.2999999999993</v>
      </c>
      <c r="D191" s="34">
        <f t="shared" si="6"/>
        <v>5614.6649999999991</v>
      </c>
      <c r="E191" s="35">
        <f t="shared" si="7"/>
        <v>6288.4247999999998</v>
      </c>
      <c r="G191" s="101">
        <f>VLOOKUP(A191,PN!B189:C2086,2,FALSE)</f>
        <v>5347.2999999999993</v>
      </c>
      <c r="H191" s="64">
        <f t="shared" si="8"/>
        <v>0</v>
      </c>
    </row>
    <row r="192" spans="1:8">
      <c r="A192" s="120">
        <v>2355833</v>
      </c>
      <c r="B192" s="32" t="str">
        <f>VLOOKUP(A192,PN!B190:D2087,3,FALSE)</f>
        <v>MS810,M5155  3 Years total (1+2) OnSite Service</v>
      </c>
      <c r="C192" s="33">
        <v>5377.4</v>
      </c>
      <c r="D192" s="34">
        <f t="shared" si="6"/>
        <v>5646.2699999999995</v>
      </c>
      <c r="E192" s="35">
        <f t="shared" si="7"/>
        <v>6323.8224</v>
      </c>
      <c r="G192" s="101">
        <f>VLOOKUP(A192,PN!B190:C2087,2,FALSE)</f>
        <v>5377.4</v>
      </c>
      <c r="H192" s="64">
        <f t="shared" si="8"/>
        <v>0</v>
      </c>
    </row>
    <row r="193" spans="1:8">
      <c r="A193" s="120">
        <v>2355879</v>
      </c>
      <c r="B193" s="32" t="str">
        <f>VLOOKUP(A193,PN!B191:D2088,3,FALSE)</f>
        <v>MS811,M5163  3 Years total (1+2) OnSite Service</v>
      </c>
      <c r="C193" s="33">
        <v>7278.5999999999995</v>
      </c>
      <c r="D193" s="34">
        <f t="shared" si="6"/>
        <v>7642.53</v>
      </c>
      <c r="E193" s="35">
        <f t="shared" si="7"/>
        <v>8559.633600000001</v>
      </c>
      <c r="G193" s="101">
        <f>VLOOKUP(A193,PN!B191:C2088,2,FALSE)</f>
        <v>7278.5999999999995</v>
      </c>
      <c r="H193" s="64">
        <f t="shared" si="8"/>
        <v>0</v>
      </c>
    </row>
    <row r="194" spans="1:8">
      <c r="A194" s="120">
        <v>2355925</v>
      </c>
      <c r="B194" s="32" t="str">
        <f>VLOOKUP(A194,PN!B192:D2089,3,FALSE)</f>
        <v>MS812,M5170  3 Years total (1+2) OnSite Service</v>
      </c>
      <c r="C194" s="33">
        <v>9684.5</v>
      </c>
      <c r="D194" s="34">
        <f t="shared" si="6"/>
        <v>10168.725</v>
      </c>
      <c r="E194" s="35">
        <f t="shared" si="7"/>
        <v>11388.972000000002</v>
      </c>
      <c r="G194" s="101">
        <f>VLOOKUP(A194,PN!B192:C2089,2,FALSE)</f>
        <v>9684.5</v>
      </c>
      <c r="H194" s="64">
        <f t="shared" si="8"/>
        <v>0</v>
      </c>
    </row>
    <row r="195" spans="1:8">
      <c r="A195" s="120">
        <v>2356081</v>
      </c>
      <c r="B195" s="32" t="str">
        <f>VLOOKUP(A195,PN!B193:D2090,3,FALSE)</f>
        <v>CS310 3 Years total (1+2) OnSite Service</v>
      </c>
      <c r="C195" s="33">
        <v>3535</v>
      </c>
      <c r="D195" s="34">
        <f t="shared" si="6"/>
        <v>3711.75</v>
      </c>
      <c r="E195" s="35">
        <f t="shared" si="7"/>
        <v>4157.1600000000008</v>
      </c>
      <c r="G195" s="101">
        <f>VLOOKUP(A195,PN!B193:C2090,2,FALSE)</f>
        <v>3535</v>
      </c>
      <c r="H195" s="64">
        <f t="shared" si="8"/>
        <v>0</v>
      </c>
    </row>
    <row r="196" spans="1:8">
      <c r="A196" s="120">
        <v>2356127</v>
      </c>
      <c r="B196" s="32" t="str">
        <f>VLOOKUP(A196,PN!B194:D2091,3,FALSE)</f>
        <v>CS410 3 Years total (1+2) OnSite Service</v>
      </c>
      <c r="C196" s="33">
        <v>4426.7999999999993</v>
      </c>
      <c r="D196" s="34">
        <f t="shared" ref="D196:D197" si="9">C196*1.05</f>
        <v>4648.1399999999994</v>
      </c>
      <c r="E196" s="35">
        <f t="shared" ref="E196:E197" si="10">D196*1.12</f>
        <v>5205.9168</v>
      </c>
      <c r="G196" s="101">
        <f>VLOOKUP(A196,PN!B194:C2091,2,FALSE)</f>
        <v>4426.7999999999993</v>
      </c>
      <c r="H196" s="64">
        <f t="shared" ref="H196:H197" si="11">(C196-G196)/G196</f>
        <v>0</v>
      </c>
    </row>
    <row r="197" spans="1:8">
      <c r="A197" s="120">
        <v>2356173</v>
      </c>
      <c r="B197" s="32" t="str">
        <f>VLOOKUP(A197,PN!B195:D2092,3,FALSE)</f>
        <v>CS510 3 Years total (1+2) OnSite Service</v>
      </c>
      <c r="C197" s="33">
        <v>6803.2999999999993</v>
      </c>
      <c r="D197" s="34">
        <f t="shared" si="9"/>
        <v>7143.4649999999992</v>
      </c>
      <c r="E197" s="35">
        <f t="shared" si="10"/>
        <v>8000.6808000000001</v>
      </c>
      <c r="G197" s="101">
        <f>VLOOKUP(A197,PN!B195:C2092,2,FALSE)</f>
        <v>6803.2999999999993</v>
      </c>
      <c r="H197" s="64">
        <f t="shared" si="11"/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H96"/>
  <sheetViews>
    <sheetView workbookViewId="0">
      <selection activeCell="B3" sqref="B3"/>
    </sheetView>
  </sheetViews>
  <sheetFormatPr defaultColWidth="8.85546875" defaultRowHeight="15"/>
  <cols>
    <col min="1" max="1" width="20.85546875" style="328" customWidth="1"/>
    <col min="2" max="2" width="63.42578125" style="328" customWidth="1"/>
    <col min="3" max="3" width="22" style="329" customWidth="1"/>
    <col min="4" max="4" width="18.28515625" style="329" customWidth="1"/>
    <col min="5" max="5" width="24" style="329" customWidth="1"/>
    <col min="6" max="7" width="0" style="329" hidden="1" customWidth="1"/>
    <col min="8" max="8" width="13.85546875" style="329" customWidth="1"/>
  </cols>
  <sheetData>
    <row r="1" spans="1:8">
      <c r="A1" s="328" t="s">
        <v>1346</v>
      </c>
      <c r="B1" s="328" t="s">
        <v>3156</v>
      </c>
    </row>
    <row r="2" spans="1:8">
      <c r="A2" s="328" t="s">
        <v>1347</v>
      </c>
      <c r="B2" s="328" t="s">
        <v>3157</v>
      </c>
    </row>
    <row r="3" spans="1:8">
      <c r="A3" s="328" t="s">
        <v>1348</v>
      </c>
      <c r="B3" s="330">
        <f>Summary!F13</f>
        <v>41667</v>
      </c>
    </row>
    <row r="5" spans="1:8" ht="33.75" customHeight="1">
      <c r="A5" s="331" t="s">
        <v>1349</v>
      </c>
      <c r="B5" s="331" t="s">
        <v>1289</v>
      </c>
      <c r="C5" s="332" t="s">
        <v>1344</v>
      </c>
      <c r="D5" s="332" t="s">
        <v>1345</v>
      </c>
      <c r="E5" s="332" t="s">
        <v>3158</v>
      </c>
      <c r="F5" s="333"/>
      <c r="G5" s="333"/>
      <c r="H5" s="334" t="s">
        <v>1371</v>
      </c>
    </row>
    <row r="6" spans="1:8">
      <c r="A6" s="331"/>
      <c r="B6" s="331"/>
      <c r="C6" s="332" t="s">
        <v>1290</v>
      </c>
      <c r="D6" s="332" t="s">
        <v>1290</v>
      </c>
      <c r="E6" s="332" t="s">
        <v>1290</v>
      </c>
      <c r="F6" s="333"/>
      <c r="G6" s="333"/>
      <c r="H6" s="334"/>
    </row>
    <row r="7" spans="1:8">
      <c r="A7" s="335" t="s">
        <v>1132</v>
      </c>
      <c r="B7" s="335" t="s">
        <v>1131</v>
      </c>
      <c r="C7" s="336">
        <v>123598.629</v>
      </c>
      <c r="D7" s="336">
        <v>129778.56045</v>
      </c>
      <c r="E7" s="336">
        <v>145351.98770400003</v>
      </c>
      <c r="F7" s="337"/>
      <c r="G7" s="337">
        <v>277640.3</v>
      </c>
      <c r="H7" s="338">
        <v>-0.55482460939568201</v>
      </c>
    </row>
    <row r="8" spans="1:8">
      <c r="A8" s="335" t="s">
        <v>1088</v>
      </c>
      <c r="B8" s="335" t="s">
        <v>1087</v>
      </c>
      <c r="C8" s="336">
        <v>108234.792</v>
      </c>
      <c r="D8" s="336">
        <v>113646.5316</v>
      </c>
      <c r="E8" s="336">
        <v>127284.11539200002</v>
      </c>
      <c r="F8" s="337"/>
      <c r="G8" s="337">
        <v>125068.29999999999</v>
      </c>
      <c r="H8" s="338">
        <v>-0.13459452155342311</v>
      </c>
    </row>
    <row r="9" spans="1:8">
      <c r="A9" s="335" t="s">
        <v>1094</v>
      </c>
      <c r="B9" s="335" t="s">
        <v>1093</v>
      </c>
      <c r="C9" s="336">
        <v>122910.69600000001</v>
      </c>
      <c r="D9" s="336">
        <v>129056.23080000002</v>
      </c>
      <c r="E9" s="336">
        <v>144542.97849600003</v>
      </c>
      <c r="F9" s="337"/>
      <c r="G9" s="337">
        <v>141586.19999999998</v>
      </c>
      <c r="H9" s="338">
        <v>-0.13190200739902599</v>
      </c>
    </row>
    <row r="10" spans="1:8">
      <c r="A10" s="335" t="s">
        <v>1238</v>
      </c>
      <c r="B10" s="335" t="s">
        <v>1237</v>
      </c>
      <c r="C10" s="336">
        <v>80258.850000000006</v>
      </c>
      <c r="D10" s="336">
        <v>84271.79250000001</v>
      </c>
      <c r="E10" s="336">
        <v>94384.40760000002</v>
      </c>
      <c r="F10" s="337"/>
      <c r="G10" s="337">
        <v>115561.60000000001</v>
      </c>
      <c r="H10" s="338">
        <v>-0.30548858790463268</v>
      </c>
    </row>
    <row r="11" spans="1:8">
      <c r="A11" s="335" t="s">
        <v>1220</v>
      </c>
      <c r="B11" s="335" t="s">
        <v>1219</v>
      </c>
      <c r="C11" s="336">
        <v>26508.351600000002</v>
      </c>
      <c r="D11" s="336">
        <v>27833.769180000003</v>
      </c>
      <c r="E11" s="336">
        <v>31173.821481600007</v>
      </c>
      <c r="F11" s="337"/>
      <c r="G11" s="337">
        <v>41489.699999999997</v>
      </c>
      <c r="H11" s="338">
        <v>-0.36108596591443171</v>
      </c>
    </row>
    <row r="12" spans="1:8">
      <c r="A12" s="335" t="s">
        <v>1270</v>
      </c>
      <c r="B12" s="335" t="s">
        <v>1269</v>
      </c>
      <c r="C12" s="336">
        <v>14675.904</v>
      </c>
      <c r="D12" s="336">
        <v>15409.699200000001</v>
      </c>
      <c r="E12" s="336">
        <v>17258.863104000004</v>
      </c>
      <c r="F12" s="337"/>
      <c r="G12" s="337">
        <v>17019.099999999999</v>
      </c>
      <c r="H12" s="338">
        <v>-0.13768037087742585</v>
      </c>
    </row>
    <row r="13" spans="1:8">
      <c r="A13" s="335" t="s">
        <v>1172</v>
      </c>
      <c r="B13" s="335" t="s">
        <v>1171</v>
      </c>
      <c r="C13" s="336">
        <v>5365.8774000000003</v>
      </c>
      <c r="D13" s="336">
        <v>5634.1712700000007</v>
      </c>
      <c r="E13" s="336">
        <v>6310.2718224000018</v>
      </c>
      <c r="F13" s="337"/>
      <c r="G13" s="337">
        <v>10105.200000000001</v>
      </c>
      <c r="H13" s="338">
        <v>-0.4689983968649804</v>
      </c>
    </row>
    <row r="14" spans="1:8">
      <c r="A14" s="335" t="s">
        <v>1188</v>
      </c>
      <c r="B14" s="335" t="s">
        <v>1187</v>
      </c>
      <c r="C14" s="336">
        <v>21913</v>
      </c>
      <c r="D14" s="336">
        <v>23008.65</v>
      </c>
      <c r="E14" s="336">
        <v>25769.688000000006</v>
      </c>
      <c r="F14" s="337"/>
      <c r="G14" s="337">
        <v>27391</v>
      </c>
      <c r="H14" s="338">
        <v>-0.19999269833156877</v>
      </c>
    </row>
    <row r="15" spans="1:8">
      <c r="A15" s="335" t="s">
        <v>884</v>
      </c>
      <c r="B15" s="335" t="s">
        <v>883</v>
      </c>
      <c r="C15" s="336">
        <v>1785</v>
      </c>
      <c r="D15" s="336">
        <v>1874.25</v>
      </c>
      <c r="E15" s="336">
        <v>2099.1600000000003</v>
      </c>
      <c r="F15" s="337"/>
      <c r="G15" s="337">
        <v>2552.1999999999998</v>
      </c>
      <c r="H15" s="338">
        <v>-0.30060340098738336</v>
      </c>
    </row>
    <row r="16" spans="1:8">
      <c r="A16" s="335" t="s">
        <v>370</v>
      </c>
      <c r="B16" s="335" t="s">
        <v>369</v>
      </c>
      <c r="C16" s="336">
        <v>3210.3540000000003</v>
      </c>
      <c r="D16" s="336">
        <v>3370.8717000000006</v>
      </c>
      <c r="E16" s="336">
        <v>3775.3763040000013</v>
      </c>
      <c r="F16" s="337"/>
      <c r="G16" s="337">
        <v>7846.9999999999991</v>
      </c>
      <c r="H16" s="338">
        <v>-0.59088135593220326</v>
      </c>
    </row>
    <row r="17" spans="1:8">
      <c r="A17" s="335" t="s">
        <v>419</v>
      </c>
      <c r="B17" s="335" t="s">
        <v>418</v>
      </c>
      <c r="C17" s="336">
        <v>2063.799</v>
      </c>
      <c r="D17" s="336">
        <v>2166.9889499999999</v>
      </c>
      <c r="E17" s="336">
        <v>2427.0276240000003</v>
      </c>
      <c r="F17" s="337"/>
      <c r="G17" s="337">
        <v>4202.8</v>
      </c>
      <c r="H17" s="338">
        <v>-0.50894665461121158</v>
      </c>
    </row>
    <row r="18" spans="1:8">
      <c r="A18" s="335" t="s">
        <v>277</v>
      </c>
      <c r="B18" s="335" t="s">
        <v>276</v>
      </c>
      <c r="C18" s="336">
        <v>29810.43</v>
      </c>
      <c r="D18" s="336">
        <v>31300.951500000003</v>
      </c>
      <c r="E18" s="336">
        <v>35057.065680000007</v>
      </c>
      <c r="F18" s="337"/>
      <c r="G18" s="337">
        <v>52559.5</v>
      </c>
      <c r="H18" s="338">
        <v>-0.43282508395247293</v>
      </c>
    </row>
    <row r="19" spans="1:8">
      <c r="A19" s="335" t="s">
        <v>281</v>
      </c>
      <c r="B19" s="335" t="s">
        <v>280</v>
      </c>
      <c r="C19" s="336">
        <v>36689.760000000002</v>
      </c>
      <c r="D19" s="336">
        <v>38524.248000000007</v>
      </c>
      <c r="E19" s="336">
        <v>43147.157760000009</v>
      </c>
      <c r="F19" s="337"/>
      <c r="G19" s="337">
        <v>79318.399999999994</v>
      </c>
      <c r="H19" s="338">
        <v>-0.53743696292411336</v>
      </c>
    </row>
    <row r="20" spans="1:8">
      <c r="A20" s="335" t="s">
        <v>1959</v>
      </c>
      <c r="B20" s="335" t="s">
        <v>1958</v>
      </c>
      <c r="C20" s="336">
        <v>3942.3147119999999</v>
      </c>
      <c r="D20" s="336">
        <v>4139.4304475999998</v>
      </c>
      <c r="E20" s="336">
        <v>4636.1621013120002</v>
      </c>
      <c r="F20" s="337"/>
      <c r="G20" s="337">
        <v>5566.2</v>
      </c>
      <c r="H20" s="338">
        <v>-0.29174037727713703</v>
      </c>
    </row>
    <row r="21" spans="1:8">
      <c r="A21" s="335" t="s">
        <v>1666</v>
      </c>
      <c r="B21" s="335" t="s">
        <v>1665</v>
      </c>
      <c r="C21" s="336">
        <v>1906.950276</v>
      </c>
      <c r="D21" s="336">
        <v>2002.2977898000001</v>
      </c>
      <c r="E21" s="336">
        <v>2242.5735245760002</v>
      </c>
      <c r="F21" s="337"/>
      <c r="G21" s="337">
        <v>3128.04</v>
      </c>
      <c r="H21" s="338">
        <v>-0.39036896075497757</v>
      </c>
    </row>
    <row r="22" spans="1:8">
      <c r="A22" s="335" t="s">
        <v>1680</v>
      </c>
      <c r="B22" s="335" t="s">
        <v>1679</v>
      </c>
      <c r="C22" s="336">
        <v>2907.2048580000001</v>
      </c>
      <c r="D22" s="336">
        <v>3052.5651009000003</v>
      </c>
      <c r="E22" s="336">
        <v>3418.8729130080005</v>
      </c>
      <c r="F22" s="337"/>
      <c r="G22" s="337">
        <v>4736.67</v>
      </c>
      <c r="H22" s="338">
        <v>-0.38623445205175788</v>
      </c>
    </row>
    <row r="23" spans="1:8">
      <c r="A23" s="335" t="s">
        <v>1685</v>
      </c>
      <c r="B23" s="335" t="s">
        <v>1684</v>
      </c>
      <c r="C23" s="336">
        <v>2907.2048580000001</v>
      </c>
      <c r="D23" s="336">
        <v>3052.5651009000003</v>
      </c>
      <c r="E23" s="336">
        <v>3418.8729130080005</v>
      </c>
      <c r="F23" s="337"/>
      <c r="G23" s="337">
        <v>4736.67</v>
      </c>
      <c r="H23" s="338">
        <v>-0.38623445205175788</v>
      </c>
    </row>
    <row r="24" spans="1:8">
      <c r="A24" s="335" t="s">
        <v>1687</v>
      </c>
      <c r="B24" s="335" t="s">
        <v>1686</v>
      </c>
      <c r="C24" s="336">
        <v>2907.2048580000001</v>
      </c>
      <c r="D24" s="336">
        <v>3052.5651009000003</v>
      </c>
      <c r="E24" s="336">
        <v>3418.8729130080005</v>
      </c>
      <c r="F24" s="337"/>
      <c r="G24" s="337">
        <v>4736.67</v>
      </c>
      <c r="H24" s="338">
        <v>-0.38623445205175788</v>
      </c>
    </row>
    <row r="25" spans="1:8">
      <c r="A25" s="335" t="s">
        <v>1699</v>
      </c>
      <c r="B25" s="335" t="s">
        <v>1698</v>
      </c>
      <c r="C25" s="336">
        <v>2152.7716679999999</v>
      </c>
      <c r="D25" s="336">
        <v>2260.4102514000001</v>
      </c>
      <c r="E25" s="336">
        <v>2531.6594815680005</v>
      </c>
      <c r="F25" s="337"/>
      <c r="G25" s="337">
        <v>3554.06</v>
      </c>
      <c r="H25" s="338">
        <v>-0.39427818663725434</v>
      </c>
    </row>
    <row r="26" spans="1:8">
      <c r="A26" s="335" t="s">
        <v>1697</v>
      </c>
      <c r="B26" s="335" t="s">
        <v>1696</v>
      </c>
      <c r="C26" s="336">
        <v>585.20167200000003</v>
      </c>
      <c r="D26" s="336">
        <v>614.46175560000006</v>
      </c>
      <c r="E26" s="336">
        <v>688.19716627200012</v>
      </c>
      <c r="F26" s="337"/>
      <c r="G26" s="337">
        <v>994.6</v>
      </c>
      <c r="H26" s="338">
        <v>-0.41162108184194651</v>
      </c>
    </row>
    <row r="27" spans="1:8">
      <c r="A27" s="335" t="s">
        <v>1682</v>
      </c>
      <c r="B27" s="335" t="s">
        <v>1681</v>
      </c>
      <c r="C27" s="336">
        <v>2889.3186000000001</v>
      </c>
      <c r="D27" s="336">
        <v>3033.7845300000004</v>
      </c>
      <c r="E27" s="336">
        <v>3397.8386736000007</v>
      </c>
      <c r="F27" s="337"/>
      <c r="G27" s="337">
        <v>4726.25</v>
      </c>
      <c r="H27" s="338">
        <v>-0.38866572864321608</v>
      </c>
    </row>
    <row r="28" spans="1:8">
      <c r="A28" s="339" t="s">
        <v>1701</v>
      </c>
      <c r="B28" s="335" t="s">
        <v>1700</v>
      </c>
      <c r="C28" s="336">
        <v>3358.0302839999999</v>
      </c>
      <c r="D28" s="336">
        <v>3525.9317982000002</v>
      </c>
      <c r="E28" s="336">
        <v>3949.0436139840008</v>
      </c>
      <c r="F28" s="337"/>
      <c r="G28" s="337">
        <v>5494.08</v>
      </c>
      <c r="H28" s="338">
        <v>-0.38879115629914379</v>
      </c>
    </row>
    <row r="29" spans="1:8">
      <c r="A29" s="335" t="s">
        <v>1703</v>
      </c>
      <c r="B29" s="335" t="s">
        <v>1702</v>
      </c>
      <c r="C29" s="336">
        <v>3358.0302839999999</v>
      </c>
      <c r="D29" s="336">
        <v>3525.9317982000002</v>
      </c>
      <c r="E29" s="336">
        <v>3949.0436139840008</v>
      </c>
      <c r="F29" s="337"/>
      <c r="G29" s="337">
        <v>5494.08</v>
      </c>
      <c r="H29" s="338">
        <v>-0.38879115629914379</v>
      </c>
    </row>
    <row r="30" spans="1:8">
      <c r="A30" s="335" t="s">
        <v>1705</v>
      </c>
      <c r="B30" s="335" t="s">
        <v>1704</v>
      </c>
      <c r="C30" s="336">
        <v>3358.0302839999999</v>
      </c>
      <c r="D30" s="336">
        <v>3525.9317982000002</v>
      </c>
      <c r="E30" s="336">
        <v>3949.0436139840008</v>
      </c>
      <c r="F30" s="337"/>
      <c r="G30" s="337">
        <v>5494.08</v>
      </c>
      <c r="H30" s="338">
        <v>-0.38879115629914379</v>
      </c>
    </row>
    <row r="31" spans="1:8">
      <c r="A31" s="335" t="s">
        <v>1971</v>
      </c>
      <c r="B31" s="335" t="s">
        <v>1970</v>
      </c>
      <c r="C31" s="336">
        <v>2908.1221019999998</v>
      </c>
      <c r="D31" s="336">
        <v>3053.5282071000001</v>
      </c>
      <c r="E31" s="336">
        <v>3419.9515919520004</v>
      </c>
      <c r="F31" s="337"/>
      <c r="G31" s="337">
        <v>5122.26</v>
      </c>
      <c r="H31" s="338">
        <v>-0.43225800681730336</v>
      </c>
    </row>
    <row r="32" spans="1:8">
      <c r="A32" s="335" t="s">
        <v>1932</v>
      </c>
      <c r="B32" s="335" t="s">
        <v>1931</v>
      </c>
      <c r="C32" s="336">
        <v>6916.019760000001</v>
      </c>
      <c r="D32" s="336">
        <v>7261.820748000001</v>
      </c>
      <c r="E32" s="336">
        <v>8133.2392377600017</v>
      </c>
      <c r="F32" s="337"/>
      <c r="G32" s="337">
        <v>10323.709999999999</v>
      </c>
      <c r="H32" s="338">
        <v>-0.33008387876063916</v>
      </c>
    </row>
    <row r="33" spans="1:8">
      <c r="A33" s="335" t="s">
        <v>1930</v>
      </c>
      <c r="B33" s="335" t="s">
        <v>1929</v>
      </c>
      <c r="C33" s="336">
        <v>8333.6203620000015</v>
      </c>
      <c r="D33" s="336">
        <v>8750.3013801000016</v>
      </c>
      <c r="E33" s="336">
        <v>9800.3375457120019</v>
      </c>
      <c r="F33" s="337"/>
      <c r="G33" s="337">
        <v>13136.19</v>
      </c>
      <c r="H33" s="338">
        <v>-0.36559836893345776</v>
      </c>
    </row>
    <row r="34" spans="1:8">
      <c r="A34" s="335" t="s">
        <v>1934</v>
      </c>
      <c r="B34" s="335" t="s">
        <v>1933</v>
      </c>
      <c r="C34" s="336">
        <v>8333.6203620000015</v>
      </c>
      <c r="D34" s="336">
        <v>8750.3013801000016</v>
      </c>
      <c r="E34" s="336">
        <v>9800.3375457120019</v>
      </c>
      <c r="F34" s="337"/>
      <c r="G34" s="337">
        <v>13136.19</v>
      </c>
      <c r="H34" s="338">
        <v>-0.36559836893345776</v>
      </c>
    </row>
    <row r="35" spans="1:8">
      <c r="A35" s="335" t="s">
        <v>1936</v>
      </c>
      <c r="B35" s="335" t="s">
        <v>1935</v>
      </c>
      <c r="C35" s="336">
        <v>8333.6203620000015</v>
      </c>
      <c r="D35" s="336">
        <v>8750.3013801000016</v>
      </c>
      <c r="E35" s="336">
        <v>9800.3375457120019</v>
      </c>
      <c r="F35" s="337"/>
      <c r="G35" s="337">
        <v>13136.19</v>
      </c>
      <c r="H35" s="338">
        <v>-0.36559836893345776</v>
      </c>
    </row>
    <row r="36" spans="1:8">
      <c r="A36" s="335" t="s">
        <v>2016</v>
      </c>
      <c r="B36" s="335" t="s">
        <v>2015</v>
      </c>
      <c r="C36" s="336">
        <v>2391.2551080000003</v>
      </c>
      <c r="D36" s="336">
        <v>2510.8178634000005</v>
      </c>
      <c r="E36" s="336">
        <v>2812.1160070080009</v>
      </c>
      <c r="F36" s="337"/>
      <c r="G36" s="337">
        <v>3895.88</v>
      </c>
      <c r="H36" s="338">
        <v>-0.38620924977155346</v>
      </c>
    </row>
    <row r="37" spans="1:8">
      <c r="A37" s="335" t="s">
        <v>2056</v>
      </c>
      <c r="B37" s="335" t="s">
        <v>2055</v>
      </c>
      <c r="C37" s="336">
        <v>6469.7805539999999</v>
      </c>
      <c r="D37" s="336">
        <v>6793.2695817000003</v>
      </c>
      <c r="E37" s="336">
        <v>7608.4619315040009</v>
      </c>
      <c r="F37" s="337"/>
      <c r="G37" s="337">
        <v>10555.06</v>
      </c>
      <c r="H37" s="338">
        <v>-0.38704464455910242</v>
      </c>
    </row>
    <row r="38" spans="1:8">
      <c r="A38" s="335" t="s">
        <v>1952</v>
      </c>
      <c r="B38" s="335" t="s">
        <v>1487</v>
      </c>
      <c r="C38" s="336">
        <v>701.69166000000007</v>
      </c>
      <c r="D38" s="336">
        <v>736.77624300000014</v>
      </c>
      <c r="E38" s="336">
        <v>825.18939216000024</v>
      </c>
      <c r="F38" s="337"/>
      <c r="G38" s="337">
        <v>1066.31</v>
      </c>
      <c r="H38" s="338">
        <v>-0.34194403128546097</v>
      </c>
    </row>
    <row r="39" spans="1:8">
      <c r="A39" s="335" t="s">
        <v>1654</v>
      </c>
      <c r="B39" s="335" t="s">
        <v>1653</v>
      </c>
      <c r="C39" s="336">
        <v>151.80388200000002</v>
      </c>
      <c r="D39" s="336">
        <v>159.39407610000004</v>
      </c>
      <c r="E39" s="336">
        <v>178.52136523200005</v>
      </c>
      <c r="F39" s="337"/>
      <c r="G39" s="337">
        <v>265.95</v>
      </c>
      <c r="H39" s="338">
        <v>-0.42920142131979688</v>
      </c>
    </row>
    <row r="40" spans="1:8">
      <c r="A40" s="335" t="s">
        <v>1937</v>
      </c>
      <c r="B40" s="335" t="s">
        <v>1487</v>
      </c>
      <c r="C40" s="336">
        <v>3210.3540000000003</v>
      </c>
      <c r="D40" s="336">
        <v>3370.8717000000006</v>
      </c>
      <c r="E40" s="336">
        <v>3775.3763040000013</v>
      </c>
      <c r="F40" s="337"/>
      <c r="G40" s="337">
        <v>8110.65</v>
      </c>
      <c r="H40" s="338">
        <v>-0.60418042943537198</v>
      </c>
    </row>
    <row r="41" spans="1:8">
      <c r="A41" s="335" t="s">
        <v>1939</v>
      </c>
      <c r="B41" s="335" t="s">
        <v>1938</v>
      </c>
      <c r="C41" s="336">
        <v>9768.6486000000004</v>
      </c>
      <c r="D41" s="336">
        <v>10257.081030000001</v>
      </c>
      <c r="E41" s="336">
        <v>11487.930753600003</v>
      </c>
      <c r="F41" s="337"/>
      <c r="G41" s="337">
        <v>24336.53</v>
      </c>
      <c r="H41" s="338">
        <v>-0.59860141934778699</v>
      </c>
    </row>
    <row r="42" spans="1:8">
      <c r="A42" s="335" t="s">
        <v>1941</v>
      </c>
      <c r="B42" s="335" t="s">
        <v>1940</v>
      </c>
      <c r="C42" s="336">
        <v>554.93262000000004</v>
      </c>
      <c r="D42" s="336">
        <v>582.67925100000002</v>
      </c>
      <c r="E42" s="336">
        <v>652.60076112000013</v>
      </c>
      <c r="F42" s="337"/>
      <c r="G42" s="337">
        <v>1032.1199999999999</v>
      </c>
      <c r="H42" s="338">
        <v>-0.46233711196372507</v>
      </c>
    </row>
    <row r="43" spans="1:8">
      <c r="A43" s="335" t="s">
        <v>1357</v>
      </c>
      <c r="B43" s="335" t="s">
        <v>1957</v>
      </c>
      <c r="C43" s="336">
        <v>747.09523799999999</v>
      </c>
      <c r="D43" s="336">
        <v>784.44999990000008</v>
      </c>
      <c r="E43" s="336">
        <v>878.58399988800022</v>
      </c>
      <c r="F43" s="337"/>
      <c r="G43" s="337">
        <v>1049.6300000000001</v>
      </c>
      <c r="H43" s="338">
        <v>-0.28822991149262128</v>
      </c>
    </row>
    <row r="44" spans="1:8">
      <c r="A44" s="335" t="s">
        <v>1975</v>
      </c>
      <c r="B44" s="335" t="s">
        <v>1974</v>
      </c>
      <c r="C44" s="336">
        <v>4832.9586360000003</v>
      </c>
      <c r="D44" s="336">
        <v>5074.6065678000004</v>
      </c>
      <c r="E44" s="336">
        <v>5683.5593559360013</v>
      </c>
      <c r="F44" s="337"/>
      <c r="G44" s="337">
        <v>6752.14</v>
      </c>
      <c r="H44" s="338">
        <v>-0.2842330526322025</v>
      </c>
    </row>
    <row r="45" spans="1:8">
      <c r="A45" s="335" t="s">
        <v>1358</v>
      </c>
      <c r="B45" s="335" t="s">
        <v>1750</v>
      </c>
      <c r="C45" s="336">
        <v>2877.3944280000001</v>
      </c>
      <c r="D45" s="336">
        <v>3021.2641494000004</v>
      </c>
      <c r="E45" s="336">
        <v>3383.8158473280009</v>
      </c>
      <c r="F45" s="337"/>
      <c r="G45" s="337">
        <v>4231.8599999999997</v>
      </c>
      <c r="H45" s="338">
        <v>-0.32006388963718074</v>
      </c>
    </row>
    <row r="46" spans="1:8">
      <c r="A46" s="335" t="s">
        <v>1359</v>
      </c>
      <c r="B46" s="335" t="s">
        <v>1749</v>
      </c>
      <c r="C46" s="336">
        <v>2822.3597880000002</v>
      </c>
      <c r="D46" s="336">
        <v>2963.4777774000004</v>
      </c>
      <c r="E46" s="336">
        <v>3319.0951106880007</v>
      </c>
      <c r="F46" s="337"/>
      <c r="G46" s="337">
        <v>3988.43</v>
      </c>
      <c r="H46" s="338">
        <v>-0.29236321359532441</v>
      </c>
    </row>
    <row r="47" spans="1:8">
      <c r="A47" s="335" t="s">
        <v>1360</v>
      </c>
      <c r="B47" s="335" t="s">
        <v>1751</v>
      </c>
      <c r="C47" s="336">
        <v>2822.3597880000002</v>
      </c>
      <c r="D47" s="336">
        <v>2963.4777774000004</v>
      </c>
      <c r="E47" s="336">
        <v>3319.0951106880007</v>
      </c>
      <c r="F47" s="337"/>
      <c r="G47" s="337">
        <v>3988.43</v>
      </c>
      <c r="H47" s="338">
        <v>-0.29236321359532441</v>
      </c>
    </row>
    <row r="48" spans="1:8">
      <c r="A48" s="335" t="s">
        <v>1361</v>
      </c>
      <c r="B48" s="335" t="s">
        <v>1752</v>
      </c>
      <c r="C48" s="336">
        <v>2822.3597880000002</v>
      </c>
      <c r="D48" s="336">
        <v>2963.4777774000004</v>
      </c>
      <c r="E48" s="336">
        <v>3319.0951106880007</v>
      </c>
      <c r="F48" s="337"/>
      <c r="G48" s="337">
        <v>3988.43</v>
      </c>
      <c r="H48" s="338">
        <v>-0.29236321359532441</v>
      </c>
    </row>
    <row r="49" spans="1:8">
      <c r="A49" s="335" t="s">
        <v>1746</v>
      </c>
      <c r="B49" s="335" t="s">
        <v>1745</v>
      </c>
      <c r="C49" s="336">
        <v>3550.6515240000003</v>
      </c>
      <c r="D49" s="336">
        <v>3728.1841002000006</v>
      </c>
      <c r="E49" s="336">
        <v>4175.5661922240006</v>
      </c>
      <c r="F49" s="337"/>
      <c r="G49" s="337">
        <v>5204.79</v>
      </c>
      <c r="H49" s="338">
        <v>-0.31781080043575238</v>
      </c>
    </row>
    <row r="50" spans="1:8">
      <c r="A50" s="335" t="s">
        <v>1362</v>
      </c>
      <c r="B50" s="335" t="s">
        <v>1747</v>
      </c>
      <c r="C50" s="336">
        <v>5074.6524300000001</v>
      </c>
      <c r="D50" s="336">
        <v>5328.3850515000004</v>
      </c>
      <c r="E50" s="336">
        <v>5967.7912576800009</v>
      </c>
      <c r="F50" s="337"/>
      <c r="G50" s="337">
        <v>7229.01</v>
      </c>
      <c r="H50" s="338">
        <v>-0.29801557474674956</v>
      </c>
    </row>
    <row r="51" spans="1:8">
      <c r="A51" s="335" t="s">
        <v>1989</v>
      </c>
      <c r="B51" s="335" t="s">
        <v>1988</v>
      </c>
      <c r="C51" s="336">
        <v>9562.7273220000006</v>
      </c>
      <c r="D51" s="336">
        <v>10040.8636881</v>
      </c>
      <c r="E51" s="336">
        <v>11245.767330672001</v>
      </c>
      <c r="F51" s="337"/>
      <c r="G51" s="337">
        <v>11176.17</v>
      </c>
      <c r="H51" s="338">
        <v>-0.14436454330955947</v>
      </c>
    </row>
    <row r="52" spans="1:8">
      <c r="A52" s="335" t="s">
        <v>1351</v>
      </c>
      <c r="B52" s="335" t="s">
        <v>1994</v>
      </c>
      <c r="C52" s="336">
        <v>6879.33</v>
      </c>
      <c r="D52" s="336">
        <v>7223.2965000000004</v>
      </c>
      <c r="E52" s="336">
        <v>8090.0920800000013</v>
      </c>
      <c r="F52" s="337"/>
      <c r="G52" s="337">
        <v>11947.34</v>
      </c>
      <c r="H52" s="338">
        <v>-0.42419567870337666</v>
      </c>
    </row>
    <row r="53" spans="1:8">
      <c r="A53" s="335" t="s">
        <v>1350</v>
      </c>
      <c r="B53" s="335" t="s">
        <v>2071</v>
      </c>
      <c r="C53" s="336">
        <v>6879.33</v>
      </c>
      <c r="D53" s="336">
        <v>7223.2965000000004</v>
      </c>
      <c r="E53" s="336">
        <v>8090.0920800000013</v>
      </c>
      <c r="F53" s="337"/>
      <c r="G53" s="337">
        <v>11947.34</v>
      </c>
      <c r="H53" s="338">
        <v>-0.42419567870337666</v>
      </c>
    </row>
    <row r="54" spans="1:8">
      <c r="A54" s="335" t="s">
        <v>1723</v>
      </c>
      <c r="B54" s="335" t="s">
        <v>1722</v>
      </c>
      <c r="C54" s="336">
        <v>1873.0122480000002</v>
      </c>
      <c r="D54" s="336">
        <v>1966.6628604000002</v>
      </c>
      <c r="E54" s="336">
        <v>2202.6624036480007</v>
      </c>
      <c r="F54" s="337"/>
      <c r="G54" s="337">
        <v>1933.35</v>
      </c>
      <c r="H54" s="338">
        <v>-3.1208913026611676E-2</v>
      </c>
    </row>
    <row r="55" spans="1:8">
      <c r="A55" s="335" t="s">
        <v>1721</v>
      </c>
      <c r="B55" s="335" t="s">
        <v>1720</v>
      </c>
      <c r="C55" s="336">
        <v>2237.1581160000001</v>
      </c>
      <c r="D55" s="336">
        <v>2349.0160218000001</v>
      </c>
      <c r="E55" s="336">
        <v>2630.8979444160004</v>
      </c>
      <c r="F55" s="337"/>
      <c r="G55" s="337">
        <v>2310.1799999999998</v>
      </c>
      <c r="H55" s="338">
        <v>-3.1608742175934249E-2</v>
      </c>
    </row>
    <row r="56" spans="1:8">
      <c r="A56" s="335" t="s">
        <v>1725</v>
      </c>
      <c r="B56" s="335" t="s">
        <v>1724</v>
      </c>
      <c r="C56" s="336">
        <v>2237.1581160000001</v>
      </c>
      <c r="D56" s="336">
        <v>2349.0160218000001</v>
      </c>
      <c r="E56" s="336">
        <v>2630.8979444160004</v>
      </c>
      <c r="F56" s="337"/>
      <c r="G56" s="337">
        <v>2310.1799999999998</v>
      </c>
      <c r="H56" s="338">
        <v>-3.1608742175934249E-2</v>
      </c>
    </row>
    <row r="57" spans="1:8">
      <c r="A57" s="335" t="s">
        <v>1727</v>
      </c>
      <c r="B57" s="335" t="s">
        <v>1726</v>
      </c>
      <c r="C57" s="336">
        <v>2237.1581160000001</v>
      </c>
      <c r="D57" s="336">
        <v>2349.0160218000001</v>
      </c>
      <c r="E57" s="336">
        <v>2630.8979444160004</v>
      </c>
      <c r="F57" s="337"/>
      <c r="G57" s="337">
        <v>2310.1799999999998</v>
      </c>
      <c r="H57" s="338">
        <v>-3.1608742175934249E-2</v>
      </c>
    </row>
    <row r="58" spans="1:8">
      <c r="A58" s="335" t="s">
        <v>2066</v>
      </c>
      <c r="B58" s="335" t="s">
        <v>2065</v>
      </c>
      <c r="C58" s="336">
        <v>9562.2687000000005</v>
      </c>
      <c r="D58" s="336">
        <v>10040.382135000002</v>
      </c>
      <c r="E58" s="336">
        <v>11245.227991200003</v>
      </c>
      <c r="F58" s="337"/>
      <c r="G58" s="337">
        <v>11176.17</v>
      </c>
      <c r="H58" s="338">
        <v>-0.14440557901320394</v>
      </c>
    </row>
    <row r="59" spans="1:8">
      <c r="A59" s="335" t="s">
        <v>1983</v>
      </c>
      <c r="B59" s="335" t="s">
        <v>1982</v>
      </c>
      <c r="C59" s="336">
        <v>3446.5443300000002</v>
      </c>
      <c r="D59" s="336">
        <v>3618.8715465000005</v>
      </c>
      <c r="E59" s="336">
        <v>4053.1361320800011</v>
      </c>
      <c r="F59" s="337"/>
      <c r="G59" s="337">
        <v>4028.02</v>
      </c>
      <c r="H59" s="338">
        <v>-0.14435769186846137</v>
      </c>
    </row>
    <row r="60" spans="1:8">
      <c r="A60" s="335" t="s">
        <v>2095</v>
      </c>
      <c r="B60" s="335" t="s">
        <v>2094</v>
      </c>
      <c r="C60" s="336">
        <v>7445.7281700000003</v>
      </c>
      <c r="D60" s="336">
        <v>7818.0145785000004</v>
      </c>
      <c r="E60" s="336">
        <v>8756.1763279200004</v>
      </c>
      <c r="F60" s="337"/>
      <c r="G60" s="337">
        <v>11353.32</v>
      </c>
      <c r="H60" s="338">
        <v>-0.34418054190316133</v>
      </c>
    </row>
    <row r="61" spans="1:8">
      <c r="A61" s="335" t="s">
        <v>2097</v>
      </c>
      <c r="B61" s="335" t="s">
        <v>2096</v>
      </c>
      <c r="C61" s="336">
        <v>5197.563126</v>
      </c>
      <c r="D61" s="336">
        <v>5457.4412823000002</v>
      </c>
      <c r="E61" s="336">
        <v>6112.3342361760006</v>
      </c>
      <c r="F61" s="337"/>
      <c r="G61" s="337">
        <v>4961.34</v>
      </c>
      <c r="H61" s="338">
        <v>4.7612767115335748E-2</v>
      </c>
    </row>
    <row r="62" spans="1:8">
      <c r="A62" s="335" t="s">
        <v>2099</v>
      </c>
      <c r="B62" s="335" t="s">
        <v>2098</v>
      </c>
      <c r="C62" s="336">
        <v>7445.7281700000003</v>
      </c>
      <c r="D62" s="336">
        <v>7818.0145785000004</v>
      </c>
      <c r="E62" s="336">
        <v>8756.1763279200004</v>
      </c>
      <c r="F62" s="337"/>
      <c r="G62" s="337">
        <v>11353.32</v>
      </c>
      <c r="H62" s="338">
        <v>-0.34418054190316133</v>
      </c>
    </row>
    <row r="63" spans="1:8">
      <c r="A63" s="335" t="s">
        <v>2101</v>
      </c>
      <c r="B63" s="335" t="s">
        <v>2100</v>
      </c>
      <c r="C63" s="336">
        <v>7445.7281700000003</v>
      </c>
      <c r="D63" s="336">
        <v>7818.0145785000004</v>
      </c>
      <c r="E63" s="336">
        <v>8756.1763279200004</v>
      </c>
      <c r="F63" s="337"/>
      <c r="G63" s="337">
        <v>11353.32</v>
      </c>
      <c r="H63" s="338">
        <v>-0.34418054190316133</v>
      </c>
    </row>
    <row r="64" spans="1:8">
      <c r="A64" s="335" t="s">
        <v>1963</v>
      </c>
      <c r="B64" s="335" t="s">
        <v>1962</v>
      </c>
      <c r="C64" s="336">
        <v>2513.24856</v>
      </c>
      <c r="D64" s="336">
        <v>2638.9109880000001</v>
      </c>
      <c r="E64" s="336">
        <v>2955.5803065600003</v>
      </c>
      <c r="F64" s="337"/>
      <c r="G64" s="337">
        <v>5184.78</v>
      </c>
      <c r="H64" s="338">
        <v>-0.51526418478701119</v>
      </c>
    </row>
    <row r="65" spans="1:8">
      <c r="A65" s="335" t="s">
        <v>1306</v>
      </c>
      <c r="B65" s="335" t="s">
        <v>1943</v>
      </c>
      <c r="C65" s="336">
        <v>1950.0607440000001</v>
      </c>
      <c r="D65" s="336">
        <v>2047.5637812000002</v>
      </c>
      <c r="E65" s="336">
        <v>2293.2714349440002</v>
      </c>
      <c r="F65" s="337"/>
      <c r="G65" s="337">
        <v>2161.7800000000002</v>
      </c>
      <c r="H65" s="338">
        <v>-9.7937466347176899E-2</v>
      </c>
    </row>
    <row r="66" spans="1:8">
      <c r="A66" s="335" t="s">
        <v>1307</v>
      </c>
      <c r="B66" s="335" t="s">
        <v>1942</v>
      </c>
      <c r="C66" s="336">
        <v>8750.9663820000005</v>
      </c>
      <c r="D66" s="336">
        <v>9188.5147011000008</v>
      </c>
      <c r="E66" s="336">
        <v>10291.136465232003</v>
      </c>
      <c r="F66" s="337"/>
      <c r="G66" s="337">
        <v>12648.06</v>
      </c>
      <c r="H66" s="338">
        <v>-0.30811789460201794</v>
      </c>
    </row>
    <row r="67" spans="1:8">
      <c r="A67" s="335" t="s">
        <v>1309</v>
      </c>
      <c r="B67" s="335" t="s">
        <v>1945</v>
      </c>
      <c r="C67" s="336">
        <v>8750.9663820000005</v>
      </c>
      <c r="D67" s="336">
        <v>9188.5147011000008</v>
      </c>
      <c r="E67" s="336">
        <v>10291.136465232003</v>
      </c>
      <c r="F67" s="337"/>
      <c r="G67" s="337">
        <v>12648.06</v>
      </c>
      <c r="H67" s="338">
        <v>-0.30811789460201794</v>
      </c>
    </row>
    <row r="68" spans="1:8">
      <c r="A68" s="335" t="s">
        <v>1308</v>
      </c>
      <c r="B68" s="335" t="s">
        <v>1944</v>
      </c>
      <c r="C68" s="336">
        <v>8750.9663820000005</v>
      </c>
      <c r="D68" s="336">
        <v>9188.5147011000008</v>
      </c>
      <c r="E68" s="336">
        <v>10291.136465232003</v>
      </c>
      <c r="F68" s="337"/>
      <c r="G68" s="337">
        <v>12648.06</v>
      </c>
      <c r="H68" s="338">
        <v>-0.30811789460201794</v>
      </c>
    </row>
    <row r="69" spans="1:8">
      <c r="A69" s="335" t="s">
        <v>1299</v>
      </c>
      <c r="B69" s="335" t="s">
        <v>1946</v>
      </c>
      <c r="C69" s="336">
        <v>2721.0043260000002</v>
      </c>
      <c r="D69" s="336">
        <v>2857.0545423000003</v>
      </c>
      <c r="E69" s="336">
        <v>3199.9010873760008</v>
      </c>
      <c r="F69" s="337"/>
      <c r="G69" s="337">
        <v>6565.81</v>
      </c>
      <c r="H69" s="338">
        <v>-0.58557979502909774</v>
      </c>
    </row>
    <row r="70" spans="1:8">
      <c r="A70" s="335" t="s">
        <v>1300</v>
      </c>
      <c r="B70" s="335" t="s">
        <v>1947</v>
      </c>
      <c r="C70" s="336">
        <v>6165.2555460000003</v>
      </c>
      <c r="D70" s="336">
        <v>6473.5183233000007</v>
      </c>
      <c r="E70" s="336">
        <v>7250.3405220960012</v>
      </c>
      <c r="F70" s="337"/>
      <c r="G70" s="337">
        <v>19697.830000000002</v>
      </c>
      <c r="H70" s="338">
        <v>-0.687008388944366</v>
      </c>
    </row>
    <row r="71" spans="1:8">
      <c r="A71" s="335" t="s">
        <v>1301</v>
      </c>
      <c r="B71" s="335" t="s">
        <v>1940</v>
      </c>
      <c r="C71" s="336">
        <v>825.51960000000008</v>
      </c>
      <c r="D71" s="336">
        <v>866.79558000000009</v>
      </c>
      <c r="E71" s="336">
        <v>970.81104960000016</v>
      </c>
      <c r="F71" s="337"/>
      <c r="G71" s="337">
        <v>792.02</v>
      </c>
      <c r="H71" s="338">
        <v>4.2296406656397695E-2</v>
      </c>
    </row>
    <row r="72" spans="1:8">
      <c r="A72" s="335" t="s">
        <v>1363</v>
      </c>
      <c r="B72" s="335" t="s">
        <v>1748</v>
      </c>
      <c r="C72" s="336">
        <v>263.24902800000001</v>
      </c>
      <c r="D72" s="336">
        <v>276.41147940000002</v>
      </c>
      <c r="E72" s="336">
        <v>309.58085692800006</v>
      </c>
      <c r="F72" s="337"/>
      <c r="G72" s="337">
        <v>284.29000000000002</v>
      </c>
      <c r="H72" s="338">
        <v>-7.4012353582609339E-2</v>
      </c>
    </row>
    <row r="73" spans="1:8">
      <c r="A73" s="335" t="s">
        <v>1303</v>
      </c>
      <c r="B73" s="335" t="s">
        <v>2074</v>
      </c>
      <c r="C73" s="336">
        <v>10195.167060000002</v>
      </c>
      <c r="D73" s="336">
        <v>10704.925413000003</v>
      </c>
      <c r="E73" s="336">
        <v>11989.516462560005</v>
      </c>
      <c r="F73" s="337"/>
      <c r="G73" s="337">
        <v>10820.18</v>
      </c>
      <c r="H73" s="338">
        <v>-5.7763636094778338E-2</v>
      </c>
    </row>
    <row r="74" spans="1:8">
      <c r="A74" s="335" t="s">
        <v>1302</v>
      </c>
      <c r="B74" s="335" t="s">
        <v>2075</v>
      </c>
      <c r="C74" s="336">
        <v>5019.6177900000002</v>
      </c>
      <c r="D74" s="336">
        <v>5270.5986795000008</v>
      </c>
      <c r="E74" s="336">
        <v>5903.070521040001</v>
      </c>
      <c r="F74" s="337"/>
      <c r="G74" s="337">
        <v>6585.81</v>
      </c>
      <c r="H74" s="338">
        <v>-0.23781314826877789</v>
      </c>
    </row>
    <row r="75" spans="1:8">
      <c r="A75" s="335" t="s">
        <v>1304</v>
      </c>
      <c r="B75" s="335" t="s">
        <v>2076</v>
      </c>
      <c r="C75" s="336">
        <v>10195.167060000002</v>
      </c>
      <c r="D75" s="336">
        <v>10704.925413000003</v>
      </c>
      <c r="E75" s="336">
        <v>11989.516462560005</v>
      </c>
      <c r="F75" s="337"/>
      <c r="G75" s="337">
        <v>10820.18</v>
      </c>
      <c r="H75" s="338">
        <v>-5.7763636094778338E-2</v>
      </c>
    </row>
    <row r="76" spans="1:8">
      <c r="A76" s="335" t="s">
        <v>1305</v>
      </c>
      <c r="B76" s="335" t="s">
        <v>2077</v>
      </c>
      <c r="C76" s="336">
        <v>10195.167060000002</v>
      </c>
      <c r="D76" s="336">
        <v>10704.925413000003</v>
      </c>
      <c r="E76" s="336">
        <v>11989.516462560005</v>
      </c>
      <c r="F76" s="337"/>
      <c r="G76" s="337">
        <v>10820.18</v>
      </c>
      <c r="H76" s="338">
        <v>-5.7763636094778338E-2</v>
      </c>
    </row>
    <row r="77" spans="1:8">
      <c r="A77" s="335" t="s">
        <v>46</v>
      </c>
      <c r="B77" s="335" t="s">
        <v>45</v>
      </c>
      <c r="C77" s="336">
        <v>8319.8617020000002</v>
      </c>
      <c r="D77" s="336">
        <v>8735.854787100001</v>
      </c>
      <c r="E77" s="336">
        <v>9784.1573615520028</v>
      </c>
      <c r="F77" s="337"/>
      <c r="G77" s="337">
        <v>13509.48</v>
      </c>
      <c r="H77" s="338">
        <v>-0.38414641407367267</v>
      </c>
    </row>
    <row r="78" spans="1:8">
      <c r="A78" s="335" t="s">
        <v>49</v>
      </c>
      <c r="B78" s="335" t="s">
        <v>45</v>
      </c>
      <c r="C78" s="336">
        <v>8506.5208559999992</v>
      </c>
      <c r="D78" s="336">
        <v>8931.8468988000004</v>
      </c>
      <c r="E78" s="336">
        <v>10003.668526656002</v>
      </c>
      <c r="F78" s="337"/>
      <c r="G78" s="337">
        <v>13509.48</v>
      </c>
      <c r="H78" s="338">
        <v>-0.37032951260892355</v>
      </c>
    </row>
    <row r="79" spans="1:8">
      <c r="A79" s="335" t="s">
        <v>2510</v>
      </c>
      <c r="B79" s="335" t="s">
        <v>2509</v>
      </c>
      <c r="C79" s="336">
        <v>3329.5957199999998</v>
      </c>
      <c r="D79" s="336">
        <v>3496.0755060000001</v>
      </c>
      <c r="E79" s="336">
        <v>3915.6045667200005</v>
      </c>
      <c r="F79" s="337"/>
      <c r="G79" s="337">
        <v>5726.85</v>
      </c>
      <c r="H79" s="338">
        <v>-0.41859910421959723</v>
      </c>
    </row>
    <row r="80" spans="1:8">
      <c r="A80" s="335" t="s">
        <v>102</v>
      </c>
      <c r="B80" s="335" t="s">
        <v>101</v>
      </c>
      <c r="C80" s="336">
        <v>1640.9495160000001</v>
      </c>
      <c r="D80" s="336">
        <v>1722.9969918000002</v>
      </c>
      <c r="E80" s="336">
        <v>1929.7566308160003</v>
      </c>
      <c r="F80" s="337"/>
      <c r="G80" s="337">
        <v>1648.09</v>
      </c>
      <c r="H80" s="338">
        <v>-4.3325813517464387E-3</v>
      </c>
    </row>
    <row r="81" spans="1:8">
      <c r="A81" s="335" t="s">
        <v>104</v>
      </c>
      <c r="B81" s="335" t="s">
        <v>103</v>
      </c>
      <c r="C81" s="336">
        <v>2027.1092400000002</v>
      </c>
      <c r="D81" s="336">
        <v>2128.4647020000002</v>
      </c>
      <c r="E81" s="336">
        <v>2383.8804662400003</v>
      </c>
      <c r="F81" s="337"/>
      <c r="G81" s="337">
        <v>2373.86</v>
      </c>
      <c r="H81" s="338">
        <v>-0.1460704338082279</v>
      </c>
    </row>
    <row r="82" spans="1:8">
      <c r="A82" s="335" t="s">
        <v>106</v>
      </c>
      <c r="B82" s="335" t="s">
        <v>105</v>
      </c>
      <c r="C82" s="336">
        <v>2027.1092400000002</v>
      </c>
      <c r="D82" s="336">
        <v>2128.4647020000002</v>
      </c>
      <c r="E82" s="336">
        <v>2383.8804662400003</v>
      </c>
      <c r="F82" s="337"/>
      <c r="G82" s="337">
        <v>2373.86</v>
      </c>
      <c r="H82" s="338">
        <v>-0.1460704338082279</v>
      </c>
    </row>
    <row r="83" spans="1:8">
      <c r="A83" s="335" t="s">
        <v>108</v>
      </c>
      <c r="B83" s="335" t="s">
        <v>107</v>
      </c>
      <c r="C83" s="336">
        <v>2027.1092400000002</v>
      </c>
      <c r="D83" s="336">
        <v>2128.4647020000002</v>
      </c>
      <c r="E83" s="336">
        <v>2383.8804662400003</v>
      </c>
      <c r="F83" s="337"/>
      <c r="G83" s="337">
        <v>2373.86</v>
      </c>
      <c r="H83" s="338">
        <v>-0.1460704338082279</v>
      </c>
    </row>
    <row r="84" spans="1:8">
      <c r="A84" s="335" t="s">
        <v>3029</v>
      </c>
      <c r="B84" s="335" t="s">
        <v>3159</v>
      </c>
      <c r="C84" s="336">
        <v>3619.9034460000003</v>
      </c>
      <c r="D84" s="336">
        <v>3800.8986183000006</v>
      </c>
      <c r="E84" s="336">
        <v>4257.0064524960007</v>
      </c>
      <c r="F84" s="337"/>
      <c r="G84" s="337" t="e">
        <v>#N/A</v>
      </c>
      <c r="H84" s="338"/>
    </row>
    <row r="85" spans="1:8">
      <c r="A85" s="335" t="s">
        <v>2567</v>
      </c>
      <c r="B85" s="335" t="s">
        <v>3160</v>
      </c>
      <c r="C85" s="336">
        <v>6437.2183920000007</v>
      </c>
      <c r="D85" s="336">
        <v>6759.0793116000013</v>
      </c>
      <c r="E85" s="336">
        <v>7570.1688289920021</v>
      </c>
      <c r="F85" s="337"/>
      <c r="G85" s="337" t="e">
        <v>#N/A</v>
      </c>
      <c r="H85" s="338"/>
    </row>
    <row r="86" spans="1:8">
      <c r="A86" s="335" t="s">
        <v>2546</v>
      </c>
      <c r="B86" s="335" t="s">
        <v>3094</v>
      </c>
      <c r="C86" s="336">
        <v>18515.028761999998</v>
      </c>
      <c r="D86" s="336">
        <v>19440.780200099998</v>
      </c>
      <c r="E86" s="336">
        <v>21773.673824112</v>
      </c>
      <c r="F86" s="337"/>
      <c r="G86" s="337" t="e">
        <v>#N/A</v>
      </c>
      <c r="H86" s="338"/>
    </row>
    <row r="87" spans="1:8">
      <c r="A87" s="335" t="s">
        <v>1335</v>
      </c>
      <c r="B87" s="335" t="s">
        <v>3161</v>
      </c>
      <c r="C87" s="336">
        <v>19528.583382000001</v>
      </c>
      <c r="D87" s="336">
        <v>20505.012551100001</v>
      </c>
      <c r="E87" s="336">
        <v>22965.614057232004</v>
      </c>
      <c r="F87" s="337"/>
      <c r="G87" s="337" t="e">
        <v>#N/A</v>
      </c>
      <c r="H87" s="338"/>
    </row>
    <row r="88" spans="1:8">
      <c r="A88" s="335" t="s">
        <v>2536</v>
      </c>
      <c r="B88" s="335" t="s">
        <v>3162</v>
      </c>
      <c r="C88" s="336">
        <v>36735.163578</v>
      </c>
      <c r="D88" s="336">
        <v>38571.921756900003</v>
      </c>
      <c r="E88" s="336">
        <v>43200.552367728007</v>
      </c>
      <c r="F88" s="337"/>
      <c r="G88" s="337" t="e">
        <v>#N/A</v>
      </c>
      <c r="H88" s="338"/>
    </row>
    <row r="89" spans="1:8">
      <c r="A89" s="335" t="s">
        <v>1364</v>
      </c>
      <c r="B89" s="335" t="s">
        <v>3163</v>
      </c>
      <c r="C89" s="336">
        <v>3800.6005140000002</v>
      </c>
      <c r="D89" s="336">
        <v>3990.6305397000006</v>
      </c>
      <c r="E89" s="336">
        <v>4469.5062044640008</v>
      </c>
      <c r="F89" s="337"/>
      <c r="G89" s="337" t="e">
        <v>#N/A</v>
      </c>
      <c r="H89" s="338"/>
    </row>
    <row r="90" spans="1:8">
      <c r="A90" s="335" t="s">
        <v>1366</v>
      </c>
      <c r="B90" s="335" t="s">
        <v>3095</v>
      </c>
      <c r="C90" s="336">
        <v>8064.4092480000008</v>
      </c>
      <c r="D90" s="336">
        <v>8467.6297104000005</v>
      </c>
      <c r="E90" s="336">
        <v>9483.7452756480016</v>
      </c>
      <c r="F90" s="337"/>
      <c r="G90" s="337" t="e">
        <v>#N/A</v>
      </c>
      <c r="H90" s="338"/>
    </row>
    <row r="91" spans="1:8">
      <c r="A91" s="335" t="s">
        <v>2561</v>
      </c>
      <c r="B91" s="335" t="s">
        <v>3165</v>
      </c>
      <c r="C91" s="336">
        <v>18787.450229999999</v>
      </c>
      <c r="D91" s="336">
        <v>19726.8227415</v>
      </c>
      <c r="E91" s="336">
        <v>22094.041470480002</v>
      </c>
      <c r="F91" s="337"/>
      <c r="G91" s="337" t="e">
        <v>#N/A</v>
      </c>
      <c r="H91" s="338"/>
    </row>
    <row r="92" spans="1:8">
      <c r="A92" s="335" t="s">
        <v>2564</v>
      </c>
      <c r="B92" s="335" t="s">
        <v>3166</v>
      </c>
      <c r="C92" s="336">
        <v>5617.2022560000005</v>
      </c>
      <c r="D92" s="336">
        <v>5898.0623688000005</v>
      </c>
      <c r="E92" s="336">
        <v>6605.8298530560014</v>
      </c>
      <c r="F92" s="337"/>
      <c r="G92" s="337" t="e">
        <v>#N/A</v>
      </c>
      <c r="H92" s="338"/>
    </row>
    <row r="93" spans="1:8">
      <c r="A93" s="335" t="s">
        <v>3164</v>
      </c>
      <c r="B93" s="335" t="s">
        <v>3060</v>
      </c>
      <c r="C93" s="336">
        <v>6287.248998</v>
      </c>
      <c r="D93" s="336">
        <v>6601.6114479000007</v>
      </c>
      <c r="E93" s="336">
        <v>7393.8048216480011</v>
      </c>
      <c r="F93" s="337"/>
      <c r="G93" s="337" t="e">
        <v>#N/A</v>
      </c>
      <c r="H93" s="338"/>
    </row>
    <row r="94" spans="1:8">
      <c r="A94" s="335" t="s">
        <v>2566</v>
      </c>
      <c r="B94" s="335" t="s">
        <v>3168</v>
      </c>
      <c r="C94" s="336">
        <v>20251.371653999999</v>
      </c>
      <c r="D94" s="336">
        <v>21263.9402367</v>
      </c>
      <c r="E94" s="336">
        <v>23815.613065104004</v>
      </c>
      <c r="F94" s="337"/>
      <c r="G94" s="337" t="e">
        <v>#N/A</v>
      </c>
      <c r="H94" s="338"/>
    </row>
    <row r="95" spans="1:8">
      <c r="A95" s="335" t="s">
        <v>2534</v>
      </c>
      <c r="B95" s="335" t="s">
        <v>3060</v>
      </c>
      <c r="C95" s="336">
        <v>2136.2612760000002</v>
      </c>
      <c r="D95" s="336">
        <v>2243.0743398000004</v>
      </c>
      <c r="E95" s="336">
        <v>2512.2432605760009</v>
      </c>
      <c r="F95" s="337"/>
      <c r="G95" s="337"/>
      <c r="H95" s="338"/>
    </row>
    <row r="96" spans="1:8">
      <c r="A96" s="335" t="s">
        <v>3167</v>
      </c>
      <c r="B96" s="335" t="s">
        <v>3168</v>
      </c>
      <c r="C96" s="336">
        <v>2139.9302520000001</v>
      </c>
      <c r="D96" s="336">
        <v>2246.9267646000003</v>
      </c>
      <c r="E96" s="336">
        <v>2516.5579763520004</v>
      </c>
      <c r="F96" s="337"/>
      <c r="G96" s="337"/>
      <c r="H96" s="338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F1312"/>
  <sheetViews>
    <sheetView workbookViewId="0">
      <selection activeCell="G4" sqref="G4"/>
    </sheetView>
  </sheetViews>
  <sheetFormatPr defaultColWidth="8.85546875" defaultRowHeight="15"/>
  <cols>
    <col min="1" max="1" width="16.85546875" style="101" customWidth="1"/>
    <col min="2" max="2" width="28.7109375" customWidth="1"/>
    <col min="3" max="5" width="17.42578125" customWidth="1"/>
    <col min="6" max="6" width="11.7109375" customWidth="1"/>
  </cols>
  <sheetData>
    <row r="1" spans="1:6" s="101" customFormat="1" ht="15.75">
      <c r="A1" s="242" t="s">
        <v>1346</v>
      </c>
      <c r="B1" s="101" t="str">
        <f>[2]Summary!B14</f>
        <v>IBM</v>
      </c>
    </row>
    <row r="2" spans="1:6" s="101" customFormat="1">
      <c r="A2" s="162" t="s">
        <v>1347</v>
      </c>
      <c r="B2" s="111">
        <f>[2]Summary!F14</f>
        <v>41639</v>
      </c>
    </row>
    <row r="3" spans="1:6" s="101" customFormat="1">
      <c r="A3" s="162" t="s">
        <v>1348</v>
      </c>
      <c r="B3" s="101" t="str">
        <f>[2]Summary!C14</f>
        <v>RUSY13008LAS</v>
      </c>
    </row>
    <row r="5" spans="1:6" ht="45">
      <c r="A5" s="340" t="s">
        <v>3112</v>
      </c>
      <c r="B5" s="218" t="s">
        <v>3111</v>
      </c>
      <c r="C5" s="219" t="s">
        <v>2528</v>
      </c>
      <c r="D5" s="197" t="s">
        <v>1345</v>
      </c>
      <c r="E5" s="197" t="s">
        <v>3113</v>
      </c>
      <c r="F5" s="197" t="s">
        <v>1371</v>
      </c>
    </row>
    <row r="6" spans="1:6">
      <c r="A6" s="341" t="s">
        <v>992</v>
      </c>
      <c r="B6" s="67" t="s">
        <v>991</v>
      </c>
      <c r="C6" s="220">
        <v>45081.96</v>
      </c>
      <c r="D6" s="94">
        <f>C6*1.05</f>
        <v>47336.058000000005</v>
      </c>
      <c r="E6" s="94">
        <f>D6*1.12</f>
        <v>53016.38496000001</v>
      </c>
      <c r="F6" s="180">
        <v>0.12</v>
      </c>
    </row>
    <row r="7" spans="1:6">
      <c r="A7" s="341" t="s">
        <v>994</v>
      </c>
      <c r="B7" s="67" t="s">
        <v>993</v>
      </c>
      <c r="C7" s="220">
        <v>65165.407999999996</v>
      </c>
      <c r="D7" s="94">
        <f t="shared" ref="D7:D63" si="0">C7*1.05</f>
        <v>68423.678400000004</v>
      </c>
      <c r="E7" s="94">
        <f t="shared" ref="E7:E63" si="1">D7*1.12</f>
        <v>76634.519808000012</v>
      </c>
      <c r="F7" s="180">
        <v>0.12</v>
      </c>
    </row>
    <row r="8" spans="1:6">
      <c r="A8" s="341" t="s">
        <v>996</v>
      </c>
      <c r="B8" s="67" t="s">
        <v>995</v>
      </c>
      <c r="C8" s="220">
        <v>78952.103999999992</v>
      </c>
      <c r="D8" s="94">
        <f t="shared" si="0"/>
        <v>82899.709199999998</v>
      </c>
      <c r="E8" s="94">
        <f t="shared" si="1"/>
        <v>92847.674304</v>
      </c>
      <c r="F8" s="180">
        <v>0.12</v>
      </c>
    </row>
    <row r="9" spans="1:6">
      <c r="A9" s="341" t="s">
        <v>998</v>
      </c>
      <c r="B9" s="67" t="s">
        <v>997</v>
      </c>
      <c r="C9" s="220">
        <v>100276.17599999999</v>
      </c>
      <c r="D9" s="94">
        <f t="shared" si="0"/>
        <v>105289.98479999999</v>
      </c>
      <c r="E9" s="94">
        <f t="shared" si="1"/>
        <v>117924.782976</v>
      </c>
      <c r="F9" s="180">
        <v>0.12</v>
      </c>
    </row>
    <row r="10" spans="1:6">
      <c r="A10" s="341" t="s">
        <v>1000</v>
      </c>
      <c r="B10" s="67" t="s">
        <v>999</v>
      </c>
      <c r="C10" s="220">
        <v>100276.17599999999</v>
      </c>
      <c r="D10" s="94">
        <f t="shared" si="0"/>
        <v>105289.98479999999</v>
      </c>
      <c r="E10" s="94">
        <f t="shared" si="1"/>
        <v>117924.782976</v>
      </c>
      <c r="F10" s="180">
        <v>0.12</v>
      </c>
    </row>
    <row r="11" spans="1:6">
      <c r="A11" s="341" t="s">
        <v>1002</v>
      </c>
      <c r="B11" s="67" t="s">
        <v>1001</v>
      </c>
      <c r="C11" s="220">
        <v>107789.52799999999</v>
      </c>
      <c r="D11" s="94">
        <f t="shared" si="0"/>
        <v>113179.00439999999</v>
      </c>
      <c r="E11" s="94">
        <f t="shared" si="1"/>
        <v>126760.48492800001</v>
      </c>
      <c r="F11" s="180">
        <v>0.12</v>
      </c>
    </row>
    <row r="12" spans="1:6">
      <c r="A12" s="341" t="s">
        <v>1004</v>
      </c>
      <c r="B12" s="67" t="s">
        <v>1003</v>
      </c>
      <c r="C12" s="220">
        <v>107789.52799999999</v>
      </c>
      <c r="D12" s="94">
        <f t="shared" si="0"/>
        <v>113179.00439999999</v>
      </c>
      <c r="E12" s="94">
        <f t="shared" si="1"/>
        <v>126760.48492800001</v>
      </c>
      <c r="F12" s="180">
        <v>0.12</v>
      </c>
    </row>
    <row r="13" spans="1:6">
      <c r="A13" s="341" t="s">
        <v>1006</v>
      </c>
      <c r="B13" s="69" t="s">
        <v>1005</v>
      </c>
      <c r="C13" s="220">
        <v>138149.08799999999</v>
      </c>
      <c r="D13" s="94">
        <f t="shared" si="0"/>
        <v>145056.54240000001</v>
      </c>
      <c r="E13" s="94">
        <f t="shared" si="1"/>
        <v>162463.32748800001</v>
      </c>
      <c r="F13" s="180">
        <v>0.12</v>
      </c>
    </row>
    <row r="14" spans="1:6">
      <c r="A14" s="341" t="s">
        <v>1008</v>
      </c>
      <c r="B14" s="69" t="s">
        <v>1007</v>
      </c>
      <c r="C14" s="220">
        <v>187701.976</v>
      </c>
      <c r="D14" s="94">
        <f t="shared" si="0"/>
        <v>197087.0748</v>
      </c>
      <c r="E14" s="94">
        <f t="shared" si="1"/>
        <v>220737.52377600002</v>
      </c>
      <c r="F14" s="180">
        <v>0.12</v>
      </c>
    </row>
    <row r="15" spans="1:6">
      <c r="A15" s="341" t="s">
        <v>1010</v>
      </c>
      <c r="B15" s="69" t="s">
        <v>1009</v>
      </c>
      <c r="C15" s="220">
        <v>237862.856</v>
      </c>
      <c r="D15" s="94">
        <f t="shared" si="0"/>
        <v>249755.9988</v>
      </c>
      <c r="E15" s="94">
        <f t="shared" si="1"/>
        <v>279726.71865600004</v>
      </c>
      <c r="F15" s="180">
        <v>0.12</v>
      </c>
    </row>
    <row r="16" spans="1:6">
      <c r="A16" s="341" t="s">
        <v>1012</v>
      </c>
      <c r="B16" s="67" t="s">
        <v>1011</v>
      </c>
      <c r="C16" s="220">
        <v>143555.72</v>
      </c>
      <c r="D16" s="94">
        <f t="shared" si="0"/>
        <v>150733.50599999999</v>
      </c>
      <c r="E16" s="94">
        <f t="shared" si="1"/>
        <v>168821.52672000002</v>
      </c>
      <c r="F16" s="180">
        <v>0.12</v>
      </c>
    </row>
    <row r="17" spans="1:6">
      <c r="A17" s="341" t="s">
        <v>1014</v>
      </c>
      <c r="B17" s="67" t="s">
        <v>1013</v>
      </c>
      <c r="C17" s="220">
        <v>193132.01599999997</v>
      </c>
      <c r="D17" s="94">
        <f t="shared" si="0"/>
        <v>202788.61679999999</v>
      </c>
      <c r="E17" s="94">
        <f t="shared" si="1"/>
        <v>227123.25081600001</v>
      </c>
      <c r="F17" s="180">
        <v>0.12</v>
      </c>
    </row>
    <row r="18" spans="1:6">
      <c r="A18" s="341" t="s">
        <v>1016</v>
      </c>
      <c r="B18" s="67" t="s">
        <v>1015</v>
      </c>
      <c r="C18" s="220">
        <v>243293.51199999996</v>
      </c>
      <c r="D18" s="94">
        <f t="shared" si="0"/>
        <v>255458.18759999998</v>
      </c>
      <c r="E18" s="94">
        <f t="shared" si="1"/>
        <v>286113.17011200002</v>
      </c>
      <c r="F18" s="180">
        <v>0.12</v>
      </c>
    </row>
    <row r="19" spans="1:6">
      <c r="A19" s="341" t="s">
        <v>1018</v>
      </c>
      <c r="B19" s="67" t="s">
        <v>1017</v>
      </c>
      <c r="C19" s="220">
        <v>83001.687999999995</v>
      </c>
      <c r="D19" s="94">
        <f t="shared" si="0"/>
        <v>87151.772400000002</v>
      </c>
      <c r="E19" s="94">
        <f t="shared" si="1"/>
        <v>97609.985088000016</v>
      </c>
      <c r="F19" s="180">
        <v>0.12</v>
      </c>
    </row>
    <row r="20" spans="1:6">
      <c r="A20" s="341" t="s">
        <v>1020</v>
      </c>
      <c r="B20" s="67" t="s">
        <v>1019</v>
      </c>
      <c r="C20" s="220">
        <v>96367.039999999994</v>
      </c>
      <c r="D20" s="94">
        <f t="shared" si="0"/>
        <v>101185.39199999999</v>
      </c>
      <c r="E20" s="94">
        <f t="shared" si="1"/>
        <v>113327.63904000001</v>
      </c>
      <c r="F20" s="180">
        <v>0.12</v>
      </c>
    </row>
    <row r="21" spans="1:6">
      <c r="A21" s="341" t="s">
        <v>1078</v>
      </c>
      <c r="B21" s="67" t="s">
        <v>1077</v>
      </c>
      <c r="C21" s="220">
        <v>31178.223999999995</v>
      </c>
      <c r="D21" s="94">
        <f t="shared" si="0"/>
        <v>32737.135199999997</v>
      </c>
      <c r="E21" s="94">
        <f t="shared" si="1"/>
        <v>36665.591423999998</v>
      </c>
      <c r="F21" s="180">
        <v>0.12</v>
      </c>
    </row>
    <row r="22" spans="1:6">
      <c r="A22" s="341" t="s">
        <v>1080</v>
      </c>
      <c r="B22" s="67" t="s">
        <v>1079</v>
      </c>
      <c r="C22" s="220">
        <v>36117.311999999998</v>
      </c>
      <c r="D22" s="94">
        <f t="shared" si="0"/>
        <v>37923.177600000003</v>
      </c>
      <c r="E22" s="94">
        <f t="shared" si="1"/>
        <v>42473.958912000009</v>
      </c>
      <c r="F22" s="180">
        <v>0.12</v>
      </c>
    </row>
    <row r="23" spans="1:6">
      <c r="A23" s="341" t="s">
        <v>1082</v>
      </c>
      <c r="B23" s="67" t="s">
        <v>1081</v>
      </c>
      <c r="C23" s="220">
        <v>43537.031999999992</v>
      </c>
      <c r="D23" s="94">
        <f t="shared" si="0"/>
        <v>45713.883599999994</v>
      </c>
      <c r="E23" s="94">
        <f t="shared" si="1"/>
        <v>51199.549631999995</v>
      </c>
      <c r="F23" s="180">
        <v>0.12</v>
      </c>
    </row>
    <row r="24" spans="1:6">
      <c r="A24" s="341" t="s">
        <v>1084</v>
      </c>
      <c r="B24" s="67" t="s">
        <v>1083</v>
      </c>
      <c r="C24" s="220">
        <v>71508.975999999995</v>
      </c>
      <c r="D24" s="94">
        <f t="shared" si="0"/>
        <v>75084.424799999993</v>
      </c>
      <c r="E24" s="94">
        <f t="shared" si="1"/>
        <v>84094.555775999994</v>
      </c>
      <c r="F24" s="180">
        <v>0.12</v>
      </c>
    </row>
    <row r="25" spans="1:6">
      <c r="A25" s="341" t="s">
        <v>1086</v>
      </c>
      <c r="B25" s="67" t="s">
        <v>1085</v>
      </c>
      <c r="C25" s="220">
        <v>96928.831999999995</v>
      </c>
      <c r="D25" s="94">
        <f t="shared" si="0"/>
        <v>101775.2736</v>
      </c>
      <c r="E25" s="94">
        <f t="shared" si="1"/>
        <v>113988.30643200001</v>
      </c>
      <c r="F25" s="180">
        <v>0.12</v>
      </c>
    </row>
    <row r="26" spans="1:6">
      <c r="A26" s="341" t="s">
        <v>1088</v>
      </c>
      <c r="B26" s="67" t="s">
        <v>1087</v>
      </c>
      <c r="C26" s="220">
        <v>110060.10399999999</v>
      </c>
      <c r="D26" s="94">
        <f t="shared" si="0"/>
        <v>115563.10919999999</v>
      </c>
      <c r="E26" s="94">
        <f t="shared" si="1"/>
        <v>129430.682304</v>
      </c>
      <c r="F26" s="180">
        <v>0.12</v>
      </c>
    </row>
    <row r="27" spans="1:6">
      <c r="A27" s="341" t="s">
        <v>1090</v>
      </c>
      <c r="B27" s="67" t="s">
        <v>1089</v>
      </c>
      <c r="C27" s="220">
        <v>120874.6</v>
      </c>
      <c r="D27" s="94">
        <f t="shared" si="0"/>
        <v>126918.33000000002</v>
      </c>
      <c r="E27" s="94">
        <f t="shared" si="1"/>
        <v>142148.52960000004</v>
      </c>
      <c r="F27" s="180">
        <v>0.12</v>
      </c>
    </row>
    <row r="28" spans="1:6">
      <c r="A28" s="341" t="s">
        <v>1092</v>
      </c>
      <c r="B28" s="67" t="s">
        <v>1091</v>
      </c>
      <c r="C28" s="220">
        <v>124595.85599999999</v>
      </c>
      <c r="D28" s="94">
        <f t="shared" si="0"/>
        <v>130825.6488</v>
      </c>
      <c r="E28" s="94">
        <f t="shared" si="1"/>
        <v>146524.72665600001</v>
      </c>
      <c r="F28" s="180">
        <v>0.12</v>
      </c>
    </row>
    <row r="29" spans="1:6">
      <c r="A29" s="341" t="s">
        <v>1094</v>
      </c>
      <c r="B29" s="67" t="s">
        <v>1093</v>
      </c>
      <c r="C29" s="220">
        <v>124595.85599999999</v>
      </c>
      <c r="D29" s="94">
        <f t="shared" si="0"/>
        <v>130825.6488</v>
      </c>
      <c r="E29" s="94">
        <f t="shared" si="1"/>
        <v>146524.72665600001</v>
      </c>
      <c r="F29" s="180">
        <v>0.12</v>
      </c>
    </row>
    <row r="30" spans="1:6">
      <c r="A30" s="341" t="s">
        <v>1096</v>
      </c>
      <c r="B30" s="67" t="s">
        <v>1095</v>
      </c>
      <c r="C30" s="220">
        <v>132086.416</v>
      </c>
      <c r="D30" s="94">
        <f t="shared" si="0"/>
        <v>138690.73680000001</v>
      </c>
      <c r="E30" s="94">
        <f t="shared" si="1"/>
        <v>155333.62521600004</v>
      </c>
      <c r="F30" s="180">
        <v>0.12</v>
      </c>
    </row>
    <row r="31" spans="1:6">
      <c r="A31" s="341" t="s">
        <v>1098</v>
      </c>
      <c r="B31" s="67" t="s">
        <v>1097</v>
      </c>
      <c r="C31" s="220">
        <v>40915.951999999997</v>
      </c>
      <c r="D31" s="94">
        <f t="shared" si="0"/>
        <v>42961.749599999996</v>
      </c>
      <c r="E31" s="94">
        <f t="shared" si="1"/>
        <v>48117.159551999997</v>
      </c>
      <c r="F31" s="180">
        <v>0.12</v>
      </c>
    </row>
    <row r="32" spans="1:6">
      <c r="A32" s="341" t="s">
        <v>1100</v>
      </c>
      <c r="B32" s="67" t="s">
        <v>1099</v>
      </c>
      <c r="C32" s="220">
        <v>50091.271999999997</v>
      </c>
      <c r="D32" s="94">
        <f t="shared" si="0"/>
        <v>52595.835599999999</v>
      </c>
      <c r="E32" s="94">
        <f t="shared" si="1"/>
        <v>58907.335872000003</v>
      </c>
      <c r="F32" s="180">
        <v>0.12</v>
      </c>
    </row>
    <row r="33" spans="1:6">
      <c r="A33" s="342" t="s">
        <v>1102</v>
      </c>
      <c r="B33" s="68" t="s">
        <v>1101</v>
      </c>
      <c r="C33" s="220">
        <v>38785.823999999993</v>
      </c>
      <c r="D33" s="94">
        <f t="shared" si="0"/>
        <v>40725.115199999993</v>
      </c>
      <c r="E33" s="94">
        <f t="shared" si="1"/>
        <v>45612.129023999994</v>
      </c>
      <c r="F33" s="180">
        <v>0.12</v>
      </c>
    </row>
    <row r="34" spans="1:6">
      <c r="A34" s="342" t="s">
        <v>1104</v>
      </c>
      <c r="B34" s="68" t="s">
        <v>1103</v>
      </c>
      <c r="C34" s="220">
        <v>49623.111999999994</v>
      </c>
      <c r="D34" s="94">
        <f t="shared" si="0"/>
        <v>52104.267599999999</v>
      </c>
      <c r="E34" s="94">
        <f t="shared" si="1"/>
        <v>58356.779712000003</v>
      </c>
      <c r="F34" s="180">
        <v>0.12</v>
      </c>
    </row>
    <row r="35" spans="1:6">
      <c r="A35" s="342" t="s">
        <v>1106</v>
      </c>
      <c r="B35" s="68" t="s">
        <v>1105</v>
      </c>
      <c r="C35" s="220">
        <v>132203.45599999998</v>
      </c>
      <c r="D35" s="94">
        <f t="shared" si="0"/>
        <v>138813.62879999998</v>
      </c>
      <c r="E35" s="94">
        <f t="shared" si="1"/>
        <v>155471.26425599999</v>
      </c>
      <c r="F35" s="180">
        <v>0.12</v>
      </c>
    </row>
    <row r="36" spans="1:6">
      <c r="A36" s="343" t="s">
        <v>1108</v>
      </c>
      <c r="B36" s="73" t="s">
        <v>1107</v>
      </c>
      <c r="C36" s="220">
        <v>13997.367999999999</v>
      </c>
      <c r="D36" s="94">
        <f t="shared" si="0"/>
        <v>14697.2364</v>
      </c>
      <c r="E36" s="94">
        <f t="shared" si="1"/>
        <v>16460.904768</v>
      </c>
      <c r="F36" s="180">
        <v>0.12</v>
      </c>
    </row>
    <row r="37" spans="1:6">
      <c r="A37" s="344" t="s">
        <v>1110</v>
      </c>
      <c r="B37" s="6" t="s">
        <v>1109</v>
      </c>
      <c r="C37" s="220">
        <v>18421.48</v>
      </c>
      <c r="D37" s="94">
        <f t="shared" si="0"/>
        <v>19342.554</v>
      </c>
      <c r="E37" s="94">
        <f t="shared" si="1"/>
        <v>21663.660480000002</v>
      </c>
      <c r="F37" s="180">
        <v>0.12</v>
      </c>
    </row>
    <row r="38" spans="1:6">
      <c r="A38" s="344" t="s">
        <v>1112</v>
      </c>
      <c r="B38" s="6" t="s">
        <v>1111</v>
      </c>
      <c r="C38" s="220">
        <v>17344.712</v>
      </c>
      <c r="D38" s="94">
        <f t="shared" si="0"/>
        <v>18211.9476</v>
      </c>
      <c r="E38" s="94">
        <f t="shared" si="1"/>
        <v>20397.381312000001</v>
      </c>
      <c r="F38" s="180">
        <v>0.12</v>
      </c>
    </row>
    <row r="39" spans="1:6">
      <c r="A39" s="344" t="s">
        <v>1114</v>
      </c>
      <c r="B39" s="6" t="s">
        <v>1113</v>
      </c>
      <c r="C39" s="220">
        <v>21792.232</v>
      </c>
      <c r="D39" s="94">
        <f t="shared" si="0"/>
        <v>22881.8436</v>
      </c>
      <c r="E39" s="94">
        <f t="shared" si="1"/>
        <v>25627.664832000002</v>
      </c>
      <c r="F39" s="180">
        <v>0.12</v>
      </c>
    </row>
    <row r="40" spans="1:6">
      <c r="A40" s="344" t="s">
        <v>1116</v>
      </c>
      <c r="B40" s="6" t="s">
        <v>1115</v>
      </c>
      <c r="C40" s="220">
        <v>13997.367999999999</v>
      </c>
      <c r="D40" s="94">
        <f t="shared" si="0"/>
        <v>14697.2364</v>
      </c>
      <c r="E40" s="94">
        <f t="shared" si="1"/>
        <v>16460.904768</v>
      </c>
      <c r="F40" s="180">
        <v>0.12</v>
      </c>
    </row>
    <row r="41" spans="1:6">
      <c r="A41" s="344" t="s">
        <v>1118</v>
      </c>
      <c r="B41" s="6" t="s">
        <v>1117</v>
      </c>
      <c r="C41" s="220">
        <v>18421.48</v>
      </c>
      <c r="D41" s="94">
        <f t="shared" si="0"/>
        <v>19342.554</v>
      </c>
      <c r="E41" s="94">
        <f t="shared" si="1"/>
        <v>21663.660480000002</v>
      </c>
      <c r="F41" s="180">
        <v>0.12</v>
      </c>
    </row>
    <row r="42" spans="1:6">
      <c r="A42" s="344" t="s">
        <v>1120</v>
      </c>
      <c r="B42" s="6" t="s">
        <v>1119</v>
      </c>
      <c r="C42" s="220">
        <v>17344.712</v>
      </c>
      <c r="D42" s="94">
        <f t="shared" si="0"/>
        <v>18211.9476</v>
      </c>
      <c r="E42" s="94">
        <f t="shared" si="1"/>
        <v>20397.381312000001</v>
      </c>
      <c r="F42" s="180">
        <v>0.12</v>
      </c>
    </row>
    <row r="43" spans="1:6">
      <c r="A43" s="344" t="s">
        <v>1122</v>
      </c>
      <c r="B43" s="6" t="s">
        <v>1121</v>
      </c>
      <c r="C43" s="220">
        <v>21792.232</v>
      </c>
      <c r="D43" s="94">
        <f t="shared" si="0"/>
        <v>22881.8436</v>
      </c>
      <c r="E43" s="94">
        <f t="shared" si="1"/>
        <v>25627.664832000002</v>
      </c>
      <c r="F43" s="180">
        <v>0.12</v>
      </c>
    </row>
    <row r="44" spans="1:6">
      <c r="A44" s="342" t="s">
        <v>1124</v>
      </c>
      <c r="B44" s="67" t="s">
        <v>1123</v>
      </c>
      <c r="C44" s="220">
        <v>31061.183999999997</v>
      </c>
      <c r="D44" s="94">
        <f t="shared" si="0"/>
        <v>32614.243199999997</v>
      </c>
      <c r="E44" s="94">
        <f t="shared" si="1"/>
        <v>36527.952384000004</v>
      </c>
      <c r="F44" s="180">
        <v>0.12</v>
      </c>
    </row>
    <row r="45" spans="1:6">
      <c r="A45" s="342" t="s">
        <v>1126</v>
      </c>
      <c r="B45" s="67" t="s">
        <v>1125</v>
      </c>
      <c r="C45" s="220">
        <v>39839.183999999994</v>
      </c>
      <c r="D45" s="94">
        <f t="shared" si="0"/>
        <v>41831.143199999999</v>
      </c>
      <c r="E45" s="94">
        <f t="shared" si="1"/>
        <v>46850.880384000004</v>
      </c>
      <c r="F45" s="180">
        <v>0.12</v>
      </c>
    </row>
    <row r="46" spans="1:6">
      <c r="A46" s="342" t="s">
        <v>1128</v>
      </c>
      <c r="B46" s="67" t="s">
        <v>1127</v>
      </c>
      <c r="C46" s="220">
        <v>147730.35199999998</v>
      </c>
      <c r="D46" s="94">
        <f t="shared" si="0"/>
        <v>155116.86959999998</v>
      </c>
      <c r="E46" s="94">
        <f t="shared" si="1"/>
        <v>173730.89395199998</v>
      </c>
      <c r="F46" s="180">
        <v>0.12</v>
      </c>
    </row>
    <row r="47" spans="1:6">
      <c r="A47" s="345" t="s">
        <v>1130</v>
      </c>
      <c r="B47" s="221" t="s">
        <v>1129</v>
      </c>
      <c r="C47" s="220">
        <v>95477.535999999993</v>
      </c>
      <c r="D47" s="94">
        <f t="shared" si="0"/>
        <v>100251.41279999999</v>
      </c>
      <c r="E47" s="94">
        <f t="shared" si="1"/>
        <v>112281.58233600001</v>
      </c>
      <c r="F47" s="180">
        <v>0.12</v>
      </c>
    </row>
    <row r="48" spans="1:6">
      <c r="A48" s="346" t="s">
        <v>1132</v>
      </c>
      <c r="B48" s="221" t="s">
        <v>1131</v>
      </c>
      <c r="C48" s="220">
        <v>244323.46399999998</v>
      </c>
      <c r="D48" s="94">
        <f t="shared" si="0"/>
        <v>256539.6372</v>
      </c>
      <c r="E48" s="94">
        <f t="shared" si="1"/>
        <v>287324.39366400003</v>
      </c>
      <c r="F48" s="180">
        <v>0.12</v>
      </c>
    </row>
    <row r="49" spans="1:6">
      <c r="A49" s="346" t="s">
        <v>1134</v>
      </c>
      <c r="B49" s="221" t="s">
        <v>1133</v>
      </c>
      <c r="C49" s="220">
        <v>290575.82399999996</v>
      </c>
      <c r="D49" s="94">
        <f t="shared" si="0"/>
        <v>305104.6152</v>
      </c>
      <c r="E49" s="94">
        <f t="shared" si="1"/>
        <v>341717.16902400006</v>
      </c>
      <c r="F49" s="180">
        <v>0.12</v>
      </c>
    </row>
    <row r="50" spans="1:6">
      <c r="A50" s="346" t="s">
        <v>1136</v>
      </c>
      <c r="B50" s="222" t="s">
        <v>1135</v>
      </c>
      <c r="C50" s="220">
        <v>280768.48799999995</v>
      </c>
      <c r="D50" s="94">
        <f t="shared" si="0"/>
        <v>294806.91239999997</v>
      </c>
      <c r="E50" s="94">
        <f t="shared" si="1"/>
        <v>330183.74188799999</v>
      </c>
      <c r="F50" s="180">
        <v>0.12</v>
      </c>
    </row>
    <row r="51" spans="1:6">
      <c r="A51" s="347" t="s">
        <v>1138</v>
      </c>
      <c r="B51" s="222" t="s">
        <v>1137</v>
      </c>
      <c r="C51" s="220">
        <v>332334.46399999998</v>
      </c>
      <c r="D51" s="94">
        <f t="shared" si="0"/>
        <v>348951.18719999999</v>
      </c>
      <c r="E51" s="94">
        <f t="shared" si="1"/>
        <v>390825.32966400002</v>
      </c>
      <c r="F51" s="180">
        <v>0.12</v>
      </c>
    </row>
    <row r="52" spans="1:6">
      <c r="A52" s="348" t="s">
        <v>1148</v>
      </c>
      <c r="B52" s="222" t="s">
        <v>1147</v>
      </c>
      <c r="C52" s="220">
        <v>9384.76</v>
      </c>
      <c r="D52" s="94">
        <f t="shared" si="0"/>
        <v>9853.9980000000014</v>
      </c>
      <c r="E52" s="94">
        <f t="shared" si="1"/>
        <v>11036.477760000003</v>
      </c>
      <c r="F52" s="180">
        <v>0.12</v>
      </c>
    </row>
    <row r="53" spans="1:6">
      <c r="A53" s="348" t="s">
        <v>1150</v>
      </c>
      <c r="B53" s="222" t="s">
        <v>1149</v>
      </c>
      <c r="C53" s="220">
        <v>12571.328</v>
      </c>
      <c r="D53" s="94">
        <f t="shared" si="0"/>
        <v>13199.894399999999</v>
      </c>
      <c r="E53" s="94">
        <f t="shared" si="1"/>
        <v>14783.881728</v>
      </c>
      <c r="F53" s="180">
        <v>0.12</v>
      </c>
    </row>
    <row r="54" spans="1:6">
      <c r="A54" s="348" t="s">
        <v>1152</v>
      </c>
      <c r="B54" s="222" t="s">
        <v>1151</v>
      </c>
      <c r="C54" s="220">
        <v>17779.608</v>
      </c>
      <c r="D54" s="94">
        <f t="shared" si="0"/>
        <v>18668.588400000001</v>
      </c>
      <c r="E54" s="94">
        <f t="shared" si="1"/>
        <v>20908.819008000002</v>
      </c>
      <c r="F54" s="180">
        <v>0.12</v>
      </c>
    </row>
    <row r="55" spans="1:6">
      <c r="A55" s="348" t="s">
        <v>1154</v>
      </c>
      <c r="B55" s="222" t="s">
        <v>1153</v>
      </c>
      <c r="C55" s="220">
        <v>15120.951999999997</v>
      </c>
      <c r="D55" s="94">
        <f t="shared" si="0"/>
        <v>15876.999599999997</v>
      </c>
      <c r="E55" s="94">
        <f t="shared" si="1"/>
        <v>17782.239551999999</v>
      </c>
      <c r="F55" s="180">
        <v>0.12</v>
      </c>
    </row>
    <row r="56" spans="1:6">
      <c r="A56" s="348" t="s">
        <v>1156</v>
      </c>
      <c r="B56" s="222" t="s">
        <v>1155</v>
      </c>
      <c r="C56" s="220">
        <v>18307.52</v>
      </c>
      <c r="D56" s="94">
        <f t="shared" si="0"/>
        <v>19222.896000000001</v>
      </c>
      <c r="E56" s="94">
        <f t="shared" si="1"/>
        <v>21529.643520000001</v>
      </c>
      <c r="F56" s="180">
        <v>0.12</v>
      </c>
    </row>
    <row r="57" spans="1:6">
      <c r="A57" s="348" t="s">
        <v>1158</v>
      </c>
      <c r="B57" s="222" t="s">
        <v>1157</v>
      </c>
      <c r="C57" s="220">
        <v>22283.8</v>
      </c>
      <c r="D57" s="94">
        <f t="shared" si="0"/>
        <v>23397.99</v>
      </c>
      <c r="E57" s="94">
        <f t="shared" si="1"/>
        <v>26205.748800000005</v>
      </c>
      <c r="F57" s="180">
        <v>0.12</v>
      </c>
    </row>
    <row r="58" spans="1:6">
      <c r="A58" s="348" t="s">
        <v>1160</v>
      </c>
      <c r="B58" s="222" t="s">
        <v>1159</v>
      </c>
      <c r="C58" s="220">
        <v>31140.647999999997</v>
      </c>
      <c r="D58" s="94">
        <f t="shared" si="0"/>
        <v>32697.680399999997</v>
      </c>
      <c r="E58" s="94">
        <f t="shared" si="1"/>
        <v>36621.402048000004</v>
      </c>
      <c r="F58" s="180">
        <v>0.12</v>
      </c>
    </row>
    <row r="59" spans="1:6">
      <c r="A59" s="348" t="s">
        <v>1162</v>
      </c>
      <c r="B59" s="222" t="s">
        <v>1161</v>
      </c>
      <c r="C59" s="220">
        <v>39587.856</v>
      </c>
      <c r="D59" s="94">
        <f t="shared" si="0"/>
        <v>41567.248800000001</v>
      </c>
      <c r="E59" s="94">
        <f t="shared" si="1"/>
        <v>46555.318656000003</v>
      </c>
      <c r="F59" s="180">
        <v>0.12</v>
      </c>
    </row>
    <row r="60" spans="1:6">
      <c r="A60" s="348" t="s">
        <v>1164</v>
      </c>
      <c r="B60" s="222" t="s">
        <v>1163</v>
      </c>
      <c r="C60" s="220">
        <v>43723.063999999998</v>
      </c>
      <c r="D60" s="94">
        <f t="shared" si="0"/>
        <v>45909.217199999999</v>
      </c>
      <c r="E60" s="94">
        <f t="shared" si="1"/>
        <v>51418.323264000006</v>
      </c>
      <c r="F60" s="180">
        <v>0.12</v>
      </c>
    </row>
    <row r="61" spans="1:6">
      <c r="A61" s="348" t="s">
        <v>1166</v>
      </c>
      <c r="B61" s="222" t="s">
        <v>1165</v>
      </c>
      <c r="C61" s="220">
        <v>5049.9680000000008</v>
      </c>
      <c r="D61" s="94">
        <f t="shared" si="0"/>
        <v>5302.4664000000012</v>
      </c>
      <c r="E61" s="94">
        <f t="shared" si="1"/>
        <v>5938.7623680000015</v>
      </c>
      <c r="F61" s="180">
        <v>0.12</v>
      </c>
    </row>
    <row r="62" spans="1:6">
      <c r="A62" s="348" t="s">
        <v>1168</v>
      </c>
      <c r="B62" s="222" t="s">
        <v>1167</v>
      </c>
      <c r="C62" s="220">
        <v>6357.12</v>
      </c>
      <c r="D62" s="94">
        <f t="shared" si="0"/>
        <v>6674.9760000000006</v>
      </c>
      <c r="E62" s="94">
        <f t="shared" si="1"/>
        <v>7475.9731200000015</v>
      </c>
      <c r="F62" s="180">
        <v>0.12</v>
      </c>
    </row>
    <row r="63" spans="1:6">
      <c r="A63" s="348" t="s">
        <v>1170</v>
      </c>
      <c r="B63" s="222" t="s">
        <v>1169</v>
      </c>
      <c r="C63" s="220">
        <v>7310.6880000000001</v>
      </c>
      <c r="D63" s="94">
        <f t="shared" si="0"/>
        <v>7676.2224000000006</v>
      </c>
      <c r="E63" s="94">
        <f t="shared" si="1"/>
        <v>8597.3690880000013</v>
      </c>
      <c r="F63" s="180">
        <v>0.12</v>
      </c>
    </row>
    <row r="64" spans="1:6">
      <c r="A64" s="348" t="s">
        <v>1172</v>
      </c>
      <c r="B64" s="222" t="s">
        <v>1171</v>
      </c>
      <c r="C64" s="220">
        <v>8892.5760000000009</v>
      </c>
      <c r="D64" s="94">
        <f t="shared" ref="D64:D127" si="2">C64*1.05</f>
        <v>9337.2048000000013</v>
      </c>
      <c r="E64" s="94">
        <f t="shared" ref="E64:E127" si="3">D64*1.12</f>
        <v>10457.669376000002</v>
      </c>
      <c r="F64" s="180">
        <v>0.12</v>
      </c>
    </row>
    <row r="65" spans="1:6">
      <c r="A65" s="348" t="s">
        <v>1174</v>
      </c>
      <c r="B65" s="222" t="s">
        <v>1173</v>
      </c>
      <c r="C65" s="220">
        <v>10991.288</v>
      </c>
      <c r="D65" s="94">
        <f t="shared" si="2"/>
        <v>11540.852400000002</v>
      </c>
      <c r="E65" s="94">
        <f t="shared" si="3"/>
        <v>12925.754688000003</v>
      </c>
      <c r="F65" s="180">
        <v>0.12</v>
      </c>
    </row>
    <row r="66" spans="1:6">
      <c r="A66" s="348" t="s">
        <v>1176</v>
      </c>
      <c r="B66" s="222" t="s">
        <v>1175</v>
      </c>
      <c r="C66" s="220">
        <v>17594.192000000003</v>
      </c>
      <c r="D66" s="94">
        <f t="shared" si="2"/>
        <v>18473.901600000005</v>
      </c>
      <c r="E66" s="94">
        <f t="shared" si="3"/>
        <v>20690.769792000006</v>
      </c>
      <c r="F66" s="180">
        <v>0.12</v>
      </c>
    </row>
    <row r="67" spans="1:6">
      <c r="A67" s="348" t="s">
        <v>1178</v>
      </c>
      <c r="B67" s="222" t="s">
        <v>1177</v>
      </c>
      <c r="C67" s="220">
        <v>22976.184000000001</v>
      </c>
      <c r="D67" s="94">
        <f t="shared" si="2"/>
        <v>24124.993200000001</v>
      </c>
      <c r="E67" s="94">
        <f t="shared" si="3"/>
        <v>27019.992384000005</v>
      </c>
      <c r="F67" s="180">
        <v>0.12</v>
      </c>
    </row>
    <row r="68" spans="1:6">
      <c r="A68" s="348" t="s">
        <v>1180</v>
      </c>
      <c r="B68" s="222" t="s">
        <v>1179</v>
      </c>
      <c r="C68" s="220">
        <v>28045.863999999998</v>
      </c>
      <c r="D68" s="94">
        <f t="shared" si="2"/>
        <v>29448.157199999998</v>
      </c>
      <c r="E68" s="94">
        <f t="shared" si="3"/>
        <v>32981.936064000001</v>
      </c>
      <c r="F68" s="180">
        <v>0.12</v>
      </c>
    </row>
    <row r="69" spans="1:6">
      <c r="A69" s="348" t="s">
        <v>1182</v>
      </c>
      <c r="B69" s="222" t="s">
        <v>1181</v>
      </c>
      <c r="C69" s="220">
        <v>9908.9760000000006</v>
      </c>
      <c r="D69" s="94">
        <f t="shared" si="2"/>
        <v>10404.424800000001</v>
      </c>
      <c r="E69" s="94">
        <f t="shared" si="3"/>
        <v>11652.955776000003</v>
      </c>
      <c r="F69" s="180">
        <v>0.12</v>
      </c>
    </row>
    <row r="70" spans="1:6">
      <c r="A70" s="348" t="s">
        <v>1184</v>
      </c>
      <c r="B70" s="222" t="s">
        <v>1183</v>
      </c>
      <c r="C70" s="220">
        <v>14976.807999999999</v>
      </c>
      <c r="D70" s="94">
        <f t="shared" si="2"/>
        <v>15725.6484</v>
      </c>
      <c r="E70" s="94">
        <f t="shared" si="3"/>
        <v>17612.726208</v>
      </c>
      <c r="F70" s="180">
        <v>0.12</v>
      </c>
    </row>
    <row r="71" spans="1:6">
      <c r="A71" s="348" t="s">
        <v>1186</v>
      </c>
      <c r="B71" s="222" t="s">
        <v>1185</v>
      </c>
      <c r="C71" s="220">
        <v>21640.696</v>
      </c>
      <c r="D71" s="94">
        <f t="shared" si="2"/>
        <v>22722.730800000001</v>
      </c>
      <c r="E71" s="94">
        <f t="shared" si="3"/>
        <v>25449.458496000003</v>
      </c>
      <c r="F71" s="180">
        <v>0.12</v>
      </c>
    </row>
    <row r="72" spans="1:6">
      <c r="A72" s="348" t="s">
        <v>1188</v>
      </c>
      <c r="B72" s="222" t="s">
        <v>1187</v>
      </c>
      <c r="C72" s="220">
        <v>24104.080000000002</v>
      </c>
      <c r="D72" s="94">
        <f t="shared" si="2"/>
        <v>25309.284000000003</v>
      </c>
      <c r="E72" s="94">
        <f t="shared" si="3"/>
        <v>28346.398080000006</v>
      </c>
      <c r="F72" s="180">
        <v>0.12</v>
      </c>
    </row>
    <row r="73" spans="1:6">
      <c r="A73" s="348" t="s">
        <v>1190</v>
      </c>
      <c r="B73" s="222" t="s">
        <v>1189</v>
      </c>
      <c r="C73" s="220">
        <v>28879.312000000002</v>
      </c>
      <c r="D73" s="94">
        <f t="shared" si="2"/>
        <v>30323.277600000005</v>
      </c>
      <c r="E73" s="94">
        <f t="shared" si="3"/>
        <v>33962.07091200001</v>
      </c>
      <c r="F73" s="180">
        <v>0.12</v>
      </c>
    </row>
    <row r="74" spans="1:6">
      <c r="A74" s="348" t="s">
        <v>1192</v>
      </c>
      <c r="B74" s="222" t="s">
        <v>1191</v>
      </c>
      <c r="C74" s="220">
        <v>31305.119999999999</v>
      </c>
      <c r="D74" s="94">
        <f t="shared" si="2"/>
        <v>32870.376000000004</v>
      </c>
      <c r="E74" s="94">
        <f t="shared" si="3"/>
        <v>36814.821120000008</v>
      </c>
      <c r="F74" s="180">
        <v>0.12</v>
      </c>
    </row>
    <row r="75" spans="1:6">
      <c r="A75" s="348" t="s">
        <v>1194</v>
      </c>
      <c r="B75" s="222" t="s">
        <v>1193</v>
      </c>
      <c r="C75" s="220">
        <v>35663.32</v>
      </c>
      <c r="D75" s="94">
        <f t="shared" si="2"/>
        <v>37446.486000000004</v>
      </c>
      <c r="E75" s="94">
        <f t="shared" si="3"/>
        <v>41940.064320000012</v>
      </c>
      <c r="F75" s="180">
        <v>0.12</v>
      </c>
    </row>
    <row r="76" spans="1:6">
      <c r="A76" s="348" t="s">
        <v>1196</v>
      </c>
      <c r="B76" s="222" t="s">
        <v>1195</v>
      </c>
      <c r="C76" s="220">
        <v>42864.36</v>
      </c>
      <c r="D76" s="94">
        <f t="shared" si="2"/>
        <v>45007.578000000001</v>
      </c>
      <c r="E76" s="94">
        <f t="shared" si="3"/>
        <v>50408.487360000006</v>
      </c>
      <c r="F76" s="180">
        <v>0.12</v>
      </c>
    </row>
    <row r="77" spans="1:6">
      <c r="A77" s="348" t="s">
        <v>1198</v>
      </c>
      <c r="B77" s="222" t="s">
        <v>1197</v>
      </c>
      <c r="C77" s="220">
        <v>23286.032000000003</v>
      </c>
      <c r="D77" s="94">
        <f t="shared" si="2"/>
        <v>24450.333600000005</v>
      </c>
      <c r="E77" s="94">
        <f t="shared" si="3"/>
        <v>27384.37363200001</v>
      </c>
      <c r="F77" s="180">
        <v>0.12</v>
      </c>
    </row>
    <row r="78" spans="1:6">
      <c r="A78" s="348" t="s">
        <v>1200</v>
      </c>
      <c r="B78" s="222" t="s">
        <v>1199</v>
      </c>
      <c r="C78" s="220">
        <v>27393.52</v>
      </c>
      <c r="D78" s="94">
        <f t="shared" si="2"/>
        <v>28763.196</v>
      </c>
      <c r="E78" s="94">
        <f t="shared" si="3"/>
        <v>32214.779520000004</v>
      </c>
      <c r="F78" s="180">
        <v>0.12</v>
      </c>
    </row>
    <row r="79" spans="1:6">
      <c r="A79" s="348" t="s">
        <v>1202</v>
      </c>
      <c r="B79" s="222" t="s">
        <v>1201</v>
      </c>
      <c r="C79" s="220">
        <v>16953.552</v>
      </c>
      <c r="D79" s="94">
        <f t="shared" si="2"/>
        <v>17801.229599999999</v>
      </c>
      <c r="E79" s="94">
        <f t="shared" si="3"/>
        <v>19937.377152000001</v>
      </c>
      <c r="F79" s="180">
        <v>0.12</v>
      </c>
    </row>
    <row r="80" spans="1:6">
      <c r="A80" s="348" t="s">
        <v>1204</v>
      </c>
      <c r="B80" s="222" t="s">
        <v>1203</v>
      </c>
      <c r="C80" s="220">
        <v>22177.232</v>
      </c>
      <c r="D80" s="94">
        <f t="shared" si="2"/>
        <v>23286.0936</v>
      </c>
      <c r="E80" s="94">
        <f t="shared" si="3"/>
        <v>26080.424832000004</v>
      </c>
      <c r="F80" s="180">
        <v>0.12</v>
      </c>
    </row>
    <row r="81" spans="1:6">
      <c r="A81" s="348" t="s">
        <v>1206</v>
      </c>
      <c r="B81" s="222" t="s">
        <v>1205</v>
      </c>
      <c r="C81" s="220">
        <v>29106.615999999998</v>
      </c>
      <c r="D81" s="94">
        <f t="shared" si="2"/>
        <v>30561.946799999998</v>
      </c>
      <c r="E81" s="94">
        <f t="shared" si="3"/>
        <v>34229.380416</v>
      </c>
      <c r="F81" s="180">
        <v>0.12</v>
      </c>
    </row>
    <row r="82" spans="1:6">
      <c r="A82" s="348" t="s">
        <v>1208</v>
      </c>
      <c r="B82" s="222" t="s">
        <v>1207</v>
      </c>
      <c r="C82" s="220">
        <v>27398.448</v>
      </c>
      <c r="D82" s="94">
        <f t="shared" si="2"/>
        <v>28768.3704</v>
      </c>
      <c r="E82" s="94">
        <f t="shared" si="3"/>
        <v>32220.574848000004</v>
      </c>
      <c r="F82" s="180">
        <v>0.12</v>
      </c>
    </row>
    <row r="83" spans="1:6">
      <c r="A83" s="348" t="s">
        <v>1210</v>
      </c>
      <c r="B83" s="222" t="s">
        <v>1209</v>
      </c>
      <c r="C83" s="220">
        <v>20867.616000000002</v>
      </c>
      <c r="D83" s="94">
        <f t="shared" si="2"/>
        <v>21910.996800000004</v>
      </c>
      <c r="E83" s="94">
        <f t="shared" si="3"/>
        <v>24540.316416000009</v>
      </c>
      <c r="F83" s="180">
        <v>0.12</v>
      </c>
    </row>
    <row r="84" spans="1:6">
      <c r="A84" s="348" t="s">
        <v>1212</v>
      </c>
      <c r="B84" s="222" t="s">
        <v>1211</v>
      </c>
      <c r="C84" s="220">
        <v>26088.832000000002</v>
      </c>
      <c r="D84" s="94">
        <f t="shared" si="2"/>
        <v>27393.273600000004</v>
      </c>
      <c r="E84" s="94">
        <f t="shared" si="3"/>
        <v>30680.466432000008</v>
      </c>
      <c r="F84" s="180">
        <v>0.12</v>
      </c>
    </row>
    <row r="85" spans="1:6">
      <c r="A85" s="348" t="s">
        <v>1214</v>
      </c>
      <c r="B85" s="222" t="s">
        <v>1213</v>
      </c>
      <c r="C85" s="220">
        <v>32590.712000000003</v>
      </c>
      <c r="D85" s="94">
        <f t="shared" si="2"/>
        <v>34220.247600000002</v>
      </c>
      <c r="E85" s="94">
        <f t="shared" si="3"/>
        <v>38326.677312000007</v>
      </c>
      <c r="F85" s="180">
        <v>0.12</v>
      </c>
    </row>
    <row r="86" spans="1:6">
      <c r="A86" s="348" t="s">
        <v>1216</v>
      </c>
      <c r="B86" s="222" t="s">
        <v>1215</v>
      </c>
      <c r="C86" s="220">
        <v>31310.047999999999</v>
      </c>
      <c r="D86" s="94">
        <f t="shared" si="2"/>
        <v>32875.5504</v>
      </c>
      <c r="E86" s="94">
        <f t="shared" si="3"/>
        <v>36820.616448000001</v>
      </c>
      <c r="F86" s="180">
        <v>0.12</v>
      </c>
    </row>
    <row r="87" spans="1:6">
      <c r="A87" s="348" t="s">
        <v>1218</v>
      </c>
      <c r="B87" s="222" t="s">
        <v>1217</v>
      </c>
      <c r="C87" s="220">
        <v>38252.984000000004</v>
      </c>
      <c r="D87" s="94">
        <f t="shared" si="2"/>
        <v>40165.633200000004</v>
      </c>
      <c r="E87" s="94">
        <f t="shared" si="3"/>
        <v>44985.50918400001</v>
      </c>
      <c r="F87" s="180">
        <v>0.12</v>
      </c>
    </row>
    <row r="88" spans="1:6">
      <c r="A88" s="348" t="s">
        <v>1220</v>
      </c>
      <c r="B88" s="222" t="s">
        <v>1219</v>
      </c>
      <c r="C88" s="220">
        <v>36510.935999999994</v>
      </c>
      <c r="D88" s="94">
        <f t="shared" si="2"/>
        <v>38336.482799999998</v>
      </c>
      <c r="E88" s="94">
        <f t="shared" si="3"/>
        <v>42936.860736000002</v>
      </c>
      <c r="F88" s="180">
        <v>0.12</v>
      </c>
    </row>
    <row r="89" spans="1:6">
      <c r="A89" s="348" t="s">
        <v>1222</v>
      </c>
      <c r="B89" s="222" t="s">
        <v>1221</v>
      </c>
      <c r="C89" s="220">
        <v>54554.807999999997</v>
      </c>
      <c r="D89" s="94">
        <f t="shared" si="2"/>
        <v>57282.5484</v>
      </c>
      <c r="E89" s="94">
        <f t="shared" si="3"/>
        <v>64156.454208000003</v>
      </c>
      <c r="F89" s="180">
        <v>0.12</v>
      </c>
    </row>
    <row r="90" spans="1:6">
      <c r="A90" s="348" t="s">
        <v>1224</v>
      </c>
      <c r="B90" s="222" t="s">
        <v>1223</v>
      </c>
      <c r="C90" s="220">
        <v>61994.239999999998</v>
      </c>
      <c r="D90" s="94">
        <f t="shared" si="2"/>
        <v>65093.951999999997</v>
      </c>
      <c r="E90" s="94">
        <f t="shared" si="3"/>
        <v>72905.226240000004</v>
      </c>
      <c r="F90" s="180">
        <v>0.12</v>
      </c>
    </row>
    <row r="91" spans="1:6">
      <c r="A91" s="348" t="s">
        <v>1226</v>
      </c>
      <c r="B91" s="222" t="s">
        <v>1225</v>
      </c>
      <c r="C91" s="220">
        <v>71919.848000000013</v>
      </c>
      <c r="D91" s="94">
        <f t="shared" si="2"/>
        <v>75515.840400000016</v>
      </c>
      <c r="E91" s="94">
        <f t="shared" si="3"/>
        <v>84577.74124800002</v>
      </c>
      <c r="F91" s="180">
        <v>0.12</v>
      </c>
    </row>
    <row r="92" spans="1:6">
      <c r="A92" s="348" t="s">
        <v>1228</v>
      </c>
      <c r="B92" s="222" t="s">
        <v>1227</v>
      </c>
      <c r="C92" s="220">
        <v>79362.36</v>
      </c>
      <c r="D92" s="94">
        <f t="shared" si="2"/>
        <v>83330.478000000003</v>
      </c>
      <c r="E92" s="94">
        <f t="shared" si="3"/>
        <v>93330.135360000015</v>
      </c>
      <c r="F92" s="180">
        <v>0.12</v>
      </c>
    </row>
    <row r="93" spans="1:6">
      <c r="A93" s="348" t="s">
        <v>1230</v>
      </c>
      <c r="B93" s="222" t="s">
        <v>1229</v>
      </c>
      <c r="C93" s="220">
        <v>86808.567999999999</v>
      </c>
      <c r="D93" s="94">
        <f t="shared" si="2"/>
        <v>91148.996400000004</v>
      </c>
      <c r="E93" s="94">
        <f t="shared" si="3"/>
        <v>102086.87596800001</v>
      </c>
      <c r="F93" s="180">
        <v>0.12</v>
      </c>
    </row>
    <row r="94" spans="1:6">
      <c r="A94" s="348" t="s">
        <v>1232</v>
      </c>
      <c r="B94" s="222" t="s">
        <v>1231</v>
      </c>
      <c r="C94" s="220">
        <v>86808.567999999999</v>
      </c>
      <c r="D94" s="94">
        <f t="shared" si="2"/>
        <v>91148.996400000004</v>
      </c>
      <c r="E94" s="94">
        <f t="shared" si="3"/>
        <v>102086.87596800001</v>
      </c>
      <c r="F94" s="180">
        <v>0.12</v>
      </c>
    </row>
    <row r="95" spans="1:6">
      <c r="A95" s="348" t="s">
        <v>1234</v>
      </c>
      <c r="B95" s="222" t="s">
        <v>1233</v>
      </c>
      <c r="C95" s="220">
        <v>99212.96</v>
      </c>
      <c r="D95" s="94">
        <f t="shared" si="2"/>
        <v>104173.60800000001</v>
      </c>
      <c r="E95" s="94">
        <f t="shared" si="3"/>
        <v>116674.44096000002</v>
      </c>
      <c r="F95" s="180">
        <v>0.12</v>
      </c>
    </row>
    <row r="96" spans="1:6">
      <c r="A96" s="348" t="s">
        <v>1236</v>
      </c>
      <c r="B96" s="222" t="s">
        <v>1235</v>
      </c>
      <c r="C96" s="220">
        <v>99212.96</v>
      </c>
      <c r="D96" s="94">
        <f t="shared" si="2"/>
        <v>104173.60800000001</v>
      </c>
      <c r="E96" s="94">
        <f t="shared" si="3"/>
        <v>116674.44096000002</v>
      </c>
      <c r="F96" s="180">
        <v>0.12</v>
      </c>
    </row>
    <row r="97" spans="1:6">
      <c r="A97" s="348" t="s">
        <v>1238</v>
      </c>
      <c r="B97" s="222" t="s">
        <v>1237</v>
      </c>
      <c r="C97" s="220">
        <v>101694.208</v>
      </c>
      <c r="D97" s="94">
        <f t="shared" si="2"/>
        <v>106778.91840000001</v>
      </c>
      <c r="E97" s="94">
        <f t="shared" si="3"/>
        <v>119592.38860800002</v>
      </c>
      <c r="F97" s="180">
        <v>0.12</v>
      </c>
    </row>
    <row r="98" spans="1:6">
      <c r="A98" s="348" t="s">
        <v>1240</v>
      </c>
      <c r="B98" s="222" t="s">
        <v>1239</v>
      </c>
      <c r="C98" s="220">
        <v>101694.208</v>
      </c>
      <c r="D98" s="94">
        <f t="shared" si="2"/>
        <v>106778.91840000001</v>
      </c>
      <c r="E98" s="94">
        <f t="shared" si="3"/>
        <v>119592.38860800002</v>
      </c>
      <c r="F98" s="180">
        <v>0.12</v>
      </c>
    </row>
    <row r="99" spans="1:6">
      <c r="A99" s="348" t="s">
        <v>1242</v>
      </c>
      <c r="B99" s="222" t="s">
        <v>1241</v>
      </c>
      <c r="C99" s="220">
        <v>114098.6</v>
      </c>
      <c r="D99" s="94">
        <f t="shared" si="2"/>
        <v>119803.53000000001</v>
      </c>
      <c r="E99" s="94">
        <f t="shared" si="3"/>
        <v>134179.95360000004</v>
      </c>
      <c r="F99" s="180">
        <v>0.12</v>
      </c>
    </row>
    <row r="100" spans="1:6">
      <c r="A100" s="348" t="s">
        <v>1244</v>
      </c>
      <c r="B100" s="222" t="s">
        <v>1243</v>
      </c>
      <c r="C100" s="220">
        <v>114098.6</v>
      </c>
      <c r="D100" s="94">
        <f t="shared" si="2"/>
        <v>119803.53000000001</v>
      </c>
      <c r="E100" s="94">
        <f t="shared" si="3"/>
        <v>134179.95360000004</v>
      </c>
      <c r="F100" s="180">
        <v>0.12</v>
      </c>
    </row>
    <row r="101" spans="1:6">
      <c r="A101" s="348" t="s">
        <v>1246</v>
      </c>
      <c r="B101" s="222" t="s">
        <v>1245</v>
      </c>
      <c r="C101" s="220">
        <v>116579.84800000001</v>
      </c>
      <c r="D101" s="94">
        <f t="shared" si="2"/>
        <v>122408.84040000002</v>
      </c>
      <c r="E101" s="94">
        <f t="shared" si="3"/>
        <v>137097.90124800004</v>
      </c>
      <c r="F101" s="180">
        <v>0.12</v>
      </c>
    </row>
    <row r="102" spans="1:6">
      <c r="A102" s="348" t="s">
        <v>1248</v>
      </c>
      <c r="B102" s="222" t="s">
        <v>1247</v>
      </c>
      <c r="C102" s="220">
        <v>116579.84800000001</v>
      </c>
      <c r="D102" s="94">
        <f t="shared" si="2"/>
        <v>122408.84040000002</v>
      </c>
      <c r="E102" s="94">
        <f t="shared" si="3"/>
        <v>137097.90124800004</v>
      </c>
      <c r="F102" s="180">
        <v>0.12</v>
      </c>
    </row>
    <row r="103" spans="1:6">
      <c r="A103" s="348" t="s">
        <v>1250</v>
      </c>
      <c r="B103" s="222" t="s">
        <v>1249</v>
      </c>
      <c r="C103" s="220">
        <v>128984.24</v>
      </c>
      <c r="D103" s="94">
        <f t="shared" si="2"/>
        <v>135433.45200000002</v>
      </c>
      <c r="E103" s="94">
        <f t="shared" si="3"/>
        <v>151685.46624000004</v>
      </c>
      <c r="F103" s="180">
        <v>0.12</v>
      </c>
    </row>
    <row r="104" spans="1:6">
      <c r="A104" s="348" t="s">
        <v>1252</v>
      </c>
      <c r="B104" s="222" t="s">
        <v>1251</v>
      </c>
      <c r="C104" s="220">
        <v>128984.24</v>
      </c>
      <c r="D104" s="94">
        <f t="shared" si="2"/>
        <v>135433.45200000002</v>
      </c>
      <c r="E104" s="94">
        <f t="shared" si="3"/>
        <v>151685.46624000004</v>
      </c>
      <c r="F104" s="180">
        <v>0.12</v>
      </c>
    </row>
    <row r="105" spans="1:6">
      <c r="A105" s="348" t="s">
        <v>1254</v>
      </c>
      <c r="B105" s="222" t="s">
        <v>1253</v>
      </c>
      <c r="C105" s="220">
        <v>6557.32</v>
      </c>
      <c r="D105" s="94">
        <f t="shared" si="2"/>
        <v>6885.1859999999997</v>
      </c>
      <c r="E105" s="94">
        <f t="shared" si="3"/>
        <v>7711.4083200000005</v>
      </c>
      <c r="F105" s="180">
        <v>0.12</v>
      </c>
    </row>
    <row r="106" spans="1:6">
      <c r="A106" s="348" t="s">
        <v>1256</v>
      </c>
      <c r="B106" s="222" t="s">
        <v>1255</v>
      </c>
      <c r="C106" s="220">
        <v>8137.36</v>
      </c>
      <c r="D106" s="94">
        <f t="shared" si="2"/>
        <v>8544.2279999999992</v>
      </c>
      <c r="E106" s="94">
        <f t="shared" si="3"/>
        <v>9569.5353599999999</v>
      </c>
      <c r="F106" s="180">
        <v>0.12</v>
      </c>
    </row>
    <row r="107" spans="1:6">
      <c r="A107" s="348" t="s">
        <v>1258</v>
      </c>
      <c r="B107" s="222" t="s">
        <v>1257</v>
      </c>
      <c r="C107" s="220">
        <v>9731.5680000000011</v>
      </c>
      <c r="D107" s="94">
        <f t="shared" si="2"/>
        <v>10218.146400000001</v>
      </c>
      <c r="E107" s="94">
        <f t="shared" si="3"/>
        <v>11444.323968000002</v>
      </c>
      <c r="F107" s="180">
        <v>0.12</v>
      </c>
    </row>
    <row r="108" spans="1:6">
      <c r="A108" s="348" t="s">
        <v>1260</v>
      </c>
      <c r="B108" s="222" t="s">
        <v>1259</v>
      </c>
      <c r="C108" s="220">
        <v>11312.84</v>
      </c>
      <c r="D108" s="94">
        <f t="shared" si="2"/>
        <v>11878.482</v>
      </c>
      <c r="E108" s="94">
        <f t="shared" si="3"/>
        <v>13303.899840000002</v>
      </c>
      <c r="F108" s="180">
        <v>0.12</v>
      </c>
    </row>
    <row r="109" spans="1:6">
      <c r="A109" s="348" t="s">
        <v>1262</v>
      </c>
      <c r="B109" s="222" t="s">
        <v>1261</v>
      </c>
      <c r="C109" s="220">
        <v>16717.007999999998</v>
      </c>
      <c r="D109" s="94">
        <f t="shared" si="2"/>
        <v>17552.858399999997</v>
      </c>
      <c r="E109" s="94">
        <f t="shared" si="3"/>
        <v>19659.201407999997</v>
      </c>
      <c r="F109" s="180">
        <v>0.12</v>
      </c>
    </row>
    <row r="110" spans="1:6">
      <c r="A110" s="348" t="s">
        <v>1264</v>
      </c>
      <c r="B110" s="222" t="s">
        <v>1263</v>
      </c>
      <c r="C110" s="220">
        <v>19461.903999999999</v>
      </c>
      <c r="D110" s="94">
        <f t="shared" si="2"/>
        <v>20434.999199999998</v>
      </c>
      <c r="E110" s="94">
        <f t="shared" si="3"/>
        <v>22887.199103999999</v>
      </c>
      <c r="F110" s="180">
        <v>0.12</v>
      </c>
    </row>
    <row r="111" spans="1:6">
      <c r="A111" s="348" t="s">
        <v>1266</v>
      </c>
      <c r="B111" s="222" t="s">
        <v>1265</v>
      </c>
      <c r="C111" s="220">
        <v>24863.608</v>
      </c>
      <c r="D111" s="94">
        <f t="shared" si="2"/>
        <v>26106.788400000001</v>
      </c>
      <c r="E111" s="94">
        <f t="shared" si="3"/>
        <v>29239.603008000006</v>
      </c>
      <c r="F111" s="180">
        <v>0.12</v>
      </c>
    </row>
    <row r="112" spans="1:6">
      <c r="A112" s="348" t="s">
        <v>1268</v>
      </c>
      <c r="B112" s="222" t="s">
        <v>1267</v>
      </c>
      <c r="C112" s="220">
        <v>12344.64</v>
      </c>
      <c r="D112" s="94">
        <f t="shared" si="2"/>
        <v>12961.871999999999</v>
      </c>
      <c r="E112" s="94">
        <f t="shared" si="3"/>
        <v>14517.29664</v>
      </c>
      <c r="F112" s="180">
        <v>0.12</v>
      </c>
    </row>
    <row r="113" spans="1:6">
      <c r="A113" s="348" t="s">
        <v>1270</v>
      </c>
      <c r="B113" s="222" t="s">
        <v>1269</v>
      </c>
      <c r="C113" s="220">
        <v>14976.807999999999</v>
      </c>
      <c r="D113" s="94">
        <f t="shared" si="2"/>
        <v>15725.6484</v>
      </c>
      <c r="E113" s="94">
        <f t="shared" si="3"/>
        <v>17612.726208</v>
      </c>
      <c r="F113" s="180">
        <v>0.12</v>
      </c>
    </row>
    <row r="114" spans="1:6">
      <c r="A114" s="348" t="s">
        <v>1272</v>
      </c>
      <c r="B114" s="222" t="s">
        <v>1271</v>
      </c>
      <c r="C114" s="220">
        <v>17626.223999999998</v>
      </c>
      <c r="D114" s="94">
        <f t="shared" si="2"/>
        <v>18507.535199999998</v>
      </c>
      <c r="E114" s="94">
        <f t="shared" si="3"/>
        <v>20728.439424</v>
      </c>
      <c r="F114" s="180">
        <v>0.12</v>
      </c>
    </row>
    <row r="115" spans="1:6">
      <c r="A115" s="348" t="s">
        <v>1274</v>
      </c>
      <c r="B115" s="222" t="s">
        <v>1273</v>
      </c>
      <c r="C115" s="220">
        <v>19734.175999999999</v>
      </c>
      <c r="D115" s="94">
        <f t="shared" si="2"/>
        <v>20720.8848</v>
      </c>
      <c r="E115" s="94">
        <f t="shared" si="3"/>
        <v>23207.390976000002</v>
      </c>
      <c r="F115" s="180">
        <v>0.12</v>
      </c>
    </row>
    <row r="116" spans="1:6">
      <c r="A116" s="348" t="s">
        <v>1276</v>
      </c>
      <c r="B116" s="222" t="s">
        <v>1275</v>
      </c>
      <c r="C116" s="220">
        <v>35912.800000000003</v>
      </c>
      <c r="D116" s="94">
        <f t="shared" si="2"/>
        <v>37708.44</v>
      </c>
      <c r="E116" s="94">
        <f t="shared" si="3"/>
        <v>42233.452800000006</v>
      </c>
      <c r="F116" s="180">
        <v>0.12</v>
      </c>
    </row>
    <row r="117" spans="1:6">
      <c r="A117" s="348" t="s">
        <v>1278</v>
      </c>
      <c r="B117" s="222" t="s">
        <v>1277</v>
      </c>
      <c r="C117" s="220">
        <v>31960.544000000002</v>
      </c>
      <c r="D117" s="94">
        <f t="shared" si="2"/>
        <v>33558.571200000006</v>
      </c>
      <c r="E117" s="94">
        <f t="shared" si="3"/>
        <v>37585.599744000006</v>
      </c>
      <c r="F117" s="180">
        <v>0.12</v>
      </c>
    </row>
    <row r="118" spans="1:6">
      <c r="A118" s="348" t="s">
        <v>1280</v>
      </c>
      <c r="B118" s="222" t="s">
        <v>1279</v>
      </c>
      <c r="C118" s="220">
        <v>35651.615999999995</v>
      </c>
      <c r="D118" s="94">
        <f t="shared" si="2"/>
        <v>37434.196799999998</v>
      </c>
      <c r="E118" s="94">
        <f t="shared" si="3"/>
        <v>41926.300415999998</v>
      </c>
      <c r="F118" s="180">
        <v>0.12</v>
      </c>
    </row>
    <row r="119" spans="1:6">
      <c r="A119" s="348" t="s">
        <v>1282</v>
      </c>
      <c r="B119" s="222" t="s">
        <v>1281</v>
      </c>
      <c r="C119" s="220">
        <v>40880.224000000002</v>
      </c>
      <c r="D119" s="94">
        <f t="shared" si="2"/>
        <v>42924.235200000003</v>
      </c>
      <c r="E119" s="94">
        <f t="shared" si="3"/>
        <v>48075.143424000009</v>
      </c>
      <c r="F119" s="180">
        <v>0.12</v>
      </c>
    </row>
    <row r="120" spans="1:6">
      <c r="A120" s="349" t="s">
        <v>198</v>
      </c>
      <c r="B120" s="7" t="s">
        <v>197</v>
      </c>
      <c r="C120" s="220">
        <v>4049.5839999999994</v>
      </c>
      <c r="D120" s="94">
        <f t="shared" si="2"/>
        <v>4252.0631999999996</v>
      </c>
      <c r="E120" s="94">
        <f t="shared" si="3"/>
        <v>4762.3107840000002</v>
      </c>
      <c r="F120" s="180">
        <v>0.12</v>
      </c>
    </row>
    <row r="121" spans="1:6">
      <c r="A121" s="349" t="s">
        <v>199</v>
      </c>
      <c r="B121" s="7" t="s">
        <v>197</v>
      </c>
      <c r="C121" s="220">
        <v>6554.2399999999989</v>
      </c>
      <c r="D121" s="94">
        <f t="shared" si="2"/>
        <v>6881.9519999999993</v>
      </c>
      <c r="E121" s="94">
        <f t="shared" si="3"/>
        <v>7707.7862400000004</v>
      </c>
      <c r="F121" s="180">
        <v>0.12</v>
      </c>
    </row>
    <row r="122" spans="1:6">
      <c r="A122" s="349" t="s">
        <v>201</v>
      </c>
      <c r="B122" s="7" t="s">
        <v>200</v>
      </c>
      <c r="C122" s="220">
        <v>4400.7039999999997</v>
      </c>
      <c r="D122" s="94">
        <f t="shared" si="2"/>
        <v>4620.7392</v>
      </c>
      <c r="E122" s="94">
        <f t="shared" si="3"/>
        <v>5175.2279040000003</v>
      </c>
      <c r="F122" s="180">
        <v>0.12</v>
      </c>
    </row>
    <row r="123" spans="1:6">
      <c r="A123" s="349" t="s">
        <v>203</v>
      </c>
      <c r="B123" s="7" t="s">
        <v>202</v>
      </c>
      <c r="C123" s="220">
        <v>4400.7039999999997</v>
      </c>
      <c r="D123" s="94">
        <f t="shared" si="2"/>
        <v>4620.7392</v>
      </c>
      <c r="E123" s="94">
        <f t="shared" si="3"/>
        <v>5175.2279040000003</v>
      </c>
      <c r="F123" s="180">
        <v>0.12</v>
      </c>
    </row>
    <row r="124" spans="1:6">
      <c r="A124" s="350" t="s">
        <v>205</v>
      </c>
      <c r="B124" s="8" t="s">
        <v>204</v>
      </c>
      <c r="C124" s="220">
        <v>280.89600000000002</v>
      </c>
      <c r="D124" s="94">
        <f t="shared" si="2"/>
        <v>294.94080000000002</v>
      </c>
      <c r="E124" s="94">
        <f t="shared" si="3"/>
        <v>330.33369600000003</v>
      </c>
      <c r="F124" s="180">
        <v>0.12</v>
      </c>
    </row>
    <row r="125" spans="1:6">
      <c r="A125" s="350" t="s">
        <v>207</v>
      </c>
      <c r="B125" s="8" t="s">
        <v>206</v>
      </c>
      <c r="C125" s="220">
        <v>13014.232</v>
      </c>
      <c r="D125" s="94">
        <f t="shared" si="2"/>
        <v>13664.943600000001</v>
      </c>
      <c r="E125" s="94">
        <f t="shared" si="3"/>
        <v>15304.736832000002</v>
      </c>
      <c r="F125" s="180">
        <v>0.12</v>
      </c>
    </row>
    <row r="126" spans="1:6">
      <c r="A126" s="350" t="s">
        <v>209</v>
      </c>
      <c r="B126" s="8" t="s">
        <v>208</v>
      </c>
      <c r="C126" s="220">
        <v>4049.5839999999994</v>
      </c>
      <c r="D126" s="94">
        <f t="shared" si="2"/>
        <v>4252.0631999999996</v>
      </c>
      <c r="E126" s="94">
        <f t="shared" si="3"/>
        <v>4762.3107840000002</v>
      </c>
      <c r="F126" s="180">
        <v>0.12</v>
      </c>
    </row>
    <row r="127" spans="1:6">
      <c r="A127" s="350" t="s">
        <v>211</v>
      </c>
      <c r="B127" s="8" t="s">
        <v>210</v>
      </c>
      <c r="C127" s="220">
        <v>2247.1680000000001</v>
      </c>
      <c r="D127" s="94">
        <f t="shared" si="2"/>
        <v>2359.5264000000002</v>
      </c>
      <c r="E127" s="94">
        <f t="shared" si="3"/>
        <v>2642.6695680000003</v>
      </c>
      <c r="F127" s="180">
        <v>0.12</v>
      </c>
    </row>
    <row r="128" spans="1:6">
      <c r="A128" s="350" t="s">
        <v>213</v>
      </c>
      <c r="B128" s="8" t="s">
        <v>212</v>
      </c>
      <c r="C128" s="220">
        <v>4564.5600000000004</v>
      </c>
      <c r="D128" s="94">
        <f t="shared" ref="D128:D191" si="4">C128*1.05</f>
        <v>4792.7880000000005</v>
      </c>
      <c r="E128" s="94">
        <f t="shared" ref="E128:E191" si="5">D128*1.12</f>
        <v>5367.9225600000009</v>
      </c>
      <c r="F128" s="180">
        <v>0.12</v>
      </c>
    </row>
    <row r="129" spans="1:6">
      <c r="A129" s="350" t="s">
        <v>215</v>
      </c>
      <c r="B129" s="8" t="s">
        <v>214</v>
      </c>
      <c r="C129" s="220">
        <v>13388.759999999998</v>
      </c>
      <c r="D129" s="94">
        <f t="shared" si="4"/>
        <v>14058.197999999999</v>
      </c>
      <c r="E129" s="94">
        <f t="shared" si="5"/>
        <v>15745.181759999999</v>
      </c>
      <c r="F129" s="180">
        <v>0.12</v>
      </c>
    </row>
    <row r="130" spans="1:6">
      <c r="A130" s="350" t="s">
        <v>217</v>
      </c>
      <c r="B130" s="8" t="s">
        <v>216</v>
      </c>
      <c r="C130" s="220">
        <v>10696.84</v>
      </c>
      <c r="D130" s="94">
        <f t="shared" si="4"/>
        <v>11231.682000000001</v>
      </c>
      <c r="E130" s="94">
        <f t="shared" si="5"/>
        <v>12579.483840000003</v>
      </c>
      <c r="F130" s="180">
        <v>0.12</v>
      </c>
    </row>
    <row r="131" spans="1:6">
      <c r="A131" s="350" t="s">
        <v>219</v>
      </c>
      <c r="B131" s="8" t="s">
        <v>218</v>
      </c>
      <c r="C131" s="220">
        <v>5430.6559999999999</v>
      </c>
      <c r="D131" s="94">
        <f t="shared" si="4"/>
        <v>5702.1887999999999</v>
      </c>
      <c r="E131" s="94">
        <f t="shared" si="5"/>
        <v>6386.4514560000007</v>
      </c>
      <c r="F131" s="180">
        <v>0.12</v>
      </c>
    </row>
    <row r="132" spans="1:6">
      <c r="A132" s="350" t="s">
        <v>221</v>
      </c>
      <c r="B132" s="8" t="s">
        <v>220</v>
      </c>
      <c r="C132" s="220">
        <v>2247.1680000000001</v>
      </c>
      <c r="D132" s="94">
        <f t="shared" si="4"/>
        <v>2359.5264000000002</v>
      </c>
      <c r="E132" s="94">
        <f t="shared" si="5"/>
        <v>2642.6695680000003</v>
      </c>
      <c r="F132" s="180">
        <v>0.12</v>
      </c>
    </row>
    <row r="133" spans="1:6">
      <c r="A133" s="350" t="s">
        <v>223</v>
      </c>
      <c r="B133" s="8" t="s">
        <v>222</v>
      </c>
      <c r="C133" s="220">
        <v>14254.856</v>
      </c>
      <c r="D133" s="94">
        <f t="shared" si="4"/>
        <v>14967.5988</v>
      </c>
      <c r="E133" s="94">
        <f t="shared" si="5"/>
        <v>16763.710656000003</v>
      </c>
      <c r="F133" s="180">
        <v>0.12</v>
      </c>
    </row>
    <row r="134" spans="1:6">
      <c r="A134" s="350" t="s">
        <v>225</v>
      </c>
      <c r="B134" s="8" t="s">
        <v>224</v>
      </c>
      <c r="C134" s="220">
        <v>16689.288</v>
      </c>
      <c r="D134" s="94">
        <f t="shared" si="4"/>
        <v>17523.752400000001</v>
      </c>
      <c r="E134" s="94">
        <f t="shared" si="5"/>
        <v>19626.602688000003</v>
      </c>
      <c r="F134" s="180">
        <v>0.12</v>
      </c>
    </row>
    <row r="135" spans="1:6">
      <c r="A135" s="349" t="s">
        <v>227</v>
      </c>
      <c r="B135" s="7" t="s">
        <v>226</v>
      </c>
      <c r="C135" s="220">
        <v>8800.7919999999995</v>
      </c>
      <c r="D135" s="94">
        <f t="shared" si="4"/>
        <v>9240.8315999999995</v>
      </c>
      <c r="E135" s="94">
        <f t="shared" si="5"/>
        <v>10349.731392</v>
      </c>
      <c r="F135" s="180">
        <v>0.12</v>
      </c>
    </row>
    <row r="136" spans="1:6">
      <c r="A136" s="349" t="s">
        <v>229</v>
      </c>
      <c r="B136" s="7" t="s">
        <v>228</v>
      </c>
      <c r="C136" s="220">
        <v>46252.36</v>
      </c>
      <c r="D136" s="94">
        <f t="shared" si="4"/>
        <v>48564.978000000003</v>
      </c>
      <c r="E136" s="94">
        <f t="shared" si="5"/>
        <v>54392.775360000007</v>
      </c>
      <c r="F136" s="180">
        <v>0.12</v>
      </c>
    </row>
    <row r="137" spans="1:6">
      <c r="A137" s="349" t="s">
        <v>231</v>
      </c>
      <c r="B137" s="7" t="s">
        <v>230</v>
      </c>
      <c r="C137" s="220">
        <v>6601.0559999999996</v>
      </c>
      <c r="D137" s="94">
        <f t="shared" si="4"/>
        <v>6931.1088</v>
      </c>
      <c r="E137" s="94">
        <f t="shared" si="5"/>
        <v>7762.8418560000009</v>
      </c>
      <c r="F137" s="180">
        <v>0.12</v>
      </c>
    </row>
    <row r="138" spans="1:6">
      <c r="A138" s="349" t="s">
        <v>233</v>
      </c>
      <c r="B138" s="7" t="s">
        <v>232</v>
      </c>
      <c r="C138" s="220">
        <v>27479.759999999998</v>
      </c>
      <c r="D138" s="94">
        <f t="shared" si="4"/>
        <v>28853.748</v>
      </c>
      <c r="E138" s="94">
        <f t="shared" si="5"/>
        <v>32316.197760000003</v>
      </c>
      <c r="F138" s="180">
        <v>0.12</v>
      </c>
    </row>
    <row r="139" spans="1:6">
      <c r="A139" s="349" t="s">
        <v>235</v>
      </c>
      <c r="B139" s="7" t="s">
        <v>234</v>
      </c>
      <c r="C139" s="220">
        <v>41289.863999999994</v>
      </c>
      <c r="D139" s="94">
        <f t="shared" si="4"/>
        <v>43354.357199999999</v>
      </c>
      <c r="E139" s="94">
        <f t="shared" si="5"/>
        <v>48556.880064000004</v>
      </c>
      <c r="F139" s="180">
        <v>0.12</v>
      </c>
    </row>
    <row r="140" spans="1:6">
      <c r="A140" s="349" t="s">
        <v>237</v>
      </c>
      <c r="B140" s="7" t="s">
        <v>236</v>
      </c>
      <c r="C140" s="220">
        <v>29726.928</v>
      </c>
      <c r="D140" s="94">
        <f t="shared" si="4"/>
        <v>31213.274400000002</v>
      </c>
      <c r="E140" s="94">
        <f t="shared" si="5"/>
        <v>34958.867328000008</v>
      </c>
      <c r="F140" s="180">
        <v>0.12</v>
      </c>
    </row>
    <row r="141" spans="1:6">
      <c r="A141" s="349" t="s">
        <v>239</v>
      </c>
      <c r="B141" s="7" t="s">
        <v>238</v>
      </c>
      <c r="C141" s="220">
        <v>71181.263999999996</v>
      </c>
      <c r="D141" s="94">
        <f t="shared" si="4"/>
        <v>74740.3272</v>
      </c>
      <c r="E141" s="94">
        <f t="shared" si="5"/>
        <v>83709.166464000009</v>
      </c>
      <c r="F141" s="180">
        <v>0.12</v>
      </c>
    </row>
    <row r="142" spans="1:6">
      <c r="A142" s="351" t="s">
        <v>241</v>
      </c>
      <c r="B142" s="10" t="s">
        <v>240</v>
      </c>
      <c r="C142" s="220">
        <v>8941.24</v>
      </c>
      <c r="D142" s="94">
        <f t="shared" si="4"/>
        <v>9388.3019999999997</v>
      </c>
      <c r="E142" s="94">
        <f t="shared" si="5"/>
        <v>10514.89824</v>
      </c>
      <c r="F142" s="180">
        <v>0.12</v>
      </c>
    </row>
    <row r="143" spans="1:6">
      <c r="A143" s="352" t="s">
        <v>243</v>
      </c>
      <c r="B143" s="10" t="s">
        <v>242</v>
      </c>
      <c r="C143" s="220">
        <v>14980.503999999999</v>
      </c>
      <c r="D143" s="94">
        <f t="shared" si="4"/>
        <v>15729.529199999999</v>
      </c>
      <c r="E143" s="94">
        <f t="shared" si="5"/>
        <v>17617.072704000002</v>
      </c>
      <c r="F143" s="180">
        <v>0.12</v>
      </c>
    </row>
    <row r="144" spans="1:6">
      <c r="A144" s="352" t="s">
        <v>245</v>
      </c>
      <c r="B144" s="10" t="s">
        <v>244</v>
      </c>
      <c r="C144" s="220">
        <v>8660.3439999999991</v>
      </c>
      <c r="D144" s="94">
        <f t="shared" si="4"/>
        <v>9093.3611999999994</v>
      </c>
      <c r="E144" s="94">
        <f t="shared" si="5"/>
        <v>10184.564544000001</v>
      </c>
      <c r="F144" s="180">
        <v>0.12</v>
      </c>
    </row>
    <row r="145" spans="1:6">
      <c r="A145" s="349" t="s">
        <v>247</v>
      </c>
      <c r="B145" s="7" t="s">
        <v>246</v>
      </c>
      <c r="C145" s="220">
        <v>8660.3439999999991</v>
      </c>
      <c r="D145" s="94">
        <f t="shared" si="4"/>
        <v>9093.3611999999994</v>
      </c>
      <c r="E145" s="94">
        <f t="shared" si="5"/>
        <v>10184.564544000001</v>
      </c>
      <c r="F145" s="180">
        <v>0.12</v>
      </c>
    </row>
    <row r="146" spans="1:6">
      <c r="A146" s="349" t="s">
        <v>249</v>
      </c>
      <c r="B146" s="7" t="s">
        <v>248</v>
      </c>
      <c r="C146" s="220">
        <v>6905.36</v>
      </c>
      <c r="D146" s="94">
        <f t="shared" si="4"/>
        <v>7250.6279999999997</v>
      </c>
      <c r="E146" s="94">
        <f t="shared" si="5"/>
        <v>8120.7033600000004</v>
      </c>
      <c r="F146" s="180">
        <v>0.12</v>
      </c>
    </row>
    <row r="147" spans="1:6">
      <c r="A147" s="349" t="s">
        <v>251</v>
      </c>
      <c r="B147" s="7" t="s">
        <v>250</v>
      </c>
      <c r="C147" s="220">
        <v>8871.0159999999996</v>
      </c>
      <c r="D147" s="94">
        <f t="shared" si="4"/>
        <v>9314.5668000000005</v>
      </c>
      <c r="E147" s="94">
        <f t="shared" si="5"/>
        <v>10432.314816000002</v>
      </c>
      <c r="F147" s="180">
        <v>0.12</v>
      </c>
    </row>
    <row r="148" spans="1:6">
      <c r="A148" s="349" t="s">
        <v>253</v>
      </c>
      <c r="B148" s="7" t="s">
        <v>252</v>
      </c>
      <c r="C148" s="220">
        <v>9128.503999999999</v>
      </c>
      <c r="D148" s="94">
        <f t="shared" si="4"/>
        <v>9584.9291999999987</v>
      </c>
      <c r="E148" s="94">
        <f t="shared" si="5"/>
        <v>10735.120703999999</v>
      </c>
      <c r="F148" s="180">
        <v>0.12</v>
      </c>
    </row>
    <row r="149" spans="1:6">
      <c r="A149" s="349" t="s">
        <v>255</v>
      </c>
      <c r="B149" s="7" t="s">
        <v>254</v>
      </c>
      <c r="C149" s="220">
        <v>8871.0159999999996</v>
      </c>
      <c r="D149" s="94">
        <f t="shared" si="4"/>
        <v>9314.5668000000005</v>
      </c>
      <c r="E149" s="94">
        <f t="shared" si="5"/>
        <v>10432.314816000002</v>
      </c>
      <c r="F149" s="180">
        <v>0.12</v>
      </c>
    </row>
    <row r="150" spans="1:6">
      <c r="A150" s="349" t="s">
        <v>257</v>
      </c>
      <c r="B150" s="7" t="s">
        <v>256</v>
      </c>
      <c r="C150" s="220">
        <v>8941.24</v>
      </c>
      <c r="D150" s="94">
        <f t="shared" si="4"/>
        <v>9388.3019999999997</v>
      </c>
      <c r="E150" s="94">
        <f t="shared" si="5"/>
        <v>10514.89824</v>
      </c>
      <c r="F150" s="180">
        <v>0.12</v>
      </c>
    </row>
    <row r="151" spans="1:6">
      <c r="A151" s="349" t="s">
        <v>259</v>
      </c>
      <c r="B151" s="7" t="s">
        <v>258</v>
      </c>
      <c r="C151" s="220">
        <v>14980.503999999999</v>
      </c>
      <c r="D151" s="94">
        <f t="shared" si="4"/>
        <v>15729.529199999999</v>
      </c>
      <c r="E151" s="94">
        <f t="shared" si="5"/>
        <v>17617.072704000002</v>
      </c>
      <c r="F151" s="180">
        <v>0.12</v>
      </c>
    </row>
    <row r="152" spans="1:6">
      <c r="A152" s="349" t="s">
        <v>261</v>
      </c>
      <c r="B152" s="7" t="s">
        <v>260</v>
      </c>
      <c r="C152" s="220">
        <v>8941.24</v>
      </c>
      <c r="D152" s="94">
        <f t="shared" si="4"/>
        <v>9388.3019999999997</v>
      </c>
      <c r="E152" s="94">
        <f t="shared" si="5"/>
        <v>10514.89824</v>
      </c>
      <c r="F152" s="180">
        <v>0.12</v>
      </c>
    </row>
    <row r="153" spans="1:6">
      <c r="A153" s="349" t="s">
        <v>263</v>
      </c>
      <c r="B153" s="7" t="s">
        <v>262</v>
      </c>
      <c r="C153" s="220">
        <v>14980.503999999999</v>
      </c>
      <c r="D153" s="94">
        <f t="shared" si="4"/>
        <v>15729.529199999999</v>
      </c>
      <c r="E153" s="94">
        <f t="shared" si="5"/>
        <v>17617.072704000002</v>
      </c>
      <c r="F153" s="180">
        <v>0.12</v>
      </c>
    </row>
    <row r="154" spans="1:6">
      <c r="A154" s="349" t="s">
        <v>265</v>
      </c>
      <c r="B154" s="7" t="s">
        <v>264</v>
      </c>
      <c r="C154" s="220">
        <v>8941.24</v>
      </c>
      <c r="D154" s="94">
        <f t="shared" si="4"/>
        <v>9388.3019999999997</v>
      </c>
      <c r="E154" s="94">
        <f t="shared" si="5"/>
        <v>10514.89824</v>
      </c>
      <c r="F154" s="180">
        <v>0.12</v>
      </c>
    </row>
    <row r="155" spans="1:6">
      <c r="A155" s="349" t="s">
        <v>267</v>
      </c>
      <c r="B155" s="7" t="s">
        <v>266</v>
      </c>
      <c r="C155" s="220">
        <v>14980.503999999999</v>
      </c>
      <c r="D155" s="94">
        <f t="shared" si="4"/>
        <v>15729.529199999999</v>
      </c>
      <c r="E155" s="94">
        <f t="shared" si="5"/>
        <v>17617.072704000002</v>
      </c>
      <c r="F155" s="180">
        <v>0.12</v>
      </c>
    </row>
    <row r="156" spans="1:6">
      <c r="A156" s="349" t="s">
        <v>269</v>
      </c>
      <c r="B156" s="7" t="s">
        <v>268</v>
      </c>
      <c r="C156" s="220">
        <v>8636.9359999999997</v>
      </c>
      <c r="D156" s="94">
        <f t="shared" si="4"/>
        <v>9068.7828000000009</v>
      </c>
      <c r="E156" s="94">
        <f t="shared" si="5"/>
        <v>10157.036736000002</v>
      </c>
      <c r="F156" s="180">
        <v>0.12</v>
      </c>
    </row>
    <row r="157" spans="1:6">
      <c r="A157" s="349" t="s">
        <v>271</v>
      </c>
      <c r="B157" s="7" t="s">
        <v>270</v>
      </c>
      <c r="C157" s="220">
        <v>8636.9359999999997</v>
      </c>
      <c r="D157" s="94">
        <f t="shared" si="4"/>
        <v>9068.7828000000009</v>
      </c>
      <c r="E157" s="94">
        <f t="shared" si="5"/>
        <v>10157.036736000002</v>
      </c>
      <c r="F157" s="180">
        <v>0.12</v>
      </c>
    </row>
    <row r="158" spans="1:6">
      <c r="A158" s="350" t="s">
        <v>273</v>
      </c>
      <c r="B158" s="9" t="s">
        <v>272</v>
      </c>
      <c r="C158" s="220">
        <v>16080.68</v>
      </c>
      <c r="D158" s="94">
        <f t="shared" si="4"/>
        <v>16884.714</v>
      </c>
      <c r="E158" s="94">
        <f t="shared" si="5"/>
        <v>18910.879680000002</v>
      </c>
      <c r="F158" s="180">
        <v>0.12</v>
      </c>
    </row>
    <row r="159" spans="1:6">
      <c r="A159" s="350" t="s">
        <v>275</v>
      </c>
      <c r="B159" s="9" t="s">
        <v>274</v>
      </c>
      <c r="C159" s="220">
        <v>33799.919999999998</v>
      </c>
      <c r="D159" s="94">
        <f t="shared" si="4"/>
        <v>35489.915999999997</v>
      </c>
      <c r="E159" s="94">
        <f t="shared" si="5"/>
        <v>39748.70592</v>
      </c>
      <c r="F159" s="180">
        <v>0.12</v>
      </c>
    </row>
    <row r="160" spans="1:6">
      <c r="A160" s="350" t="s">
        <v>277</v>
      </c>
      <c r="B160" s="9" t="s">
        <v>276</v>
      </c>
      <c r="C160" s="220">
        <v>46252.36</v>
      </c>
      <c r="D160" s="94">
        <f t="shared" si="4"/>
        <v>48564.978000000003</v>
      </c>
      <c r="E160" s="94">
        <f t="shared" si="5"/>
        <v>54392.775360000007</v>
      </c>
      <c r="F160" s="180">
        <v>0.12</v>
      </c>
    </row>
    <row r="161" spans="1:6">
      <c r="A161" s="350" t="s">
        <v>279</v>
      </c>
      <c r="B161" s="9" t="s">
        <v>278</v>
      </c>
      <c r="C161" s="220">
        <v>30078.047999999999</v>
      </c>
      <c r="D161" s="94">
        <f t="shared" si="4"/>
        <v>31581.950400000002</v>
      </c>
      <c r="E161" s="94">
        <f t="shared" si="5"/>
        <v>35371.784448000006</v>
      </c>
      <c r="F161" s="180">
        <v>0.12</v>
      </c>
    </row>
    <row r="162" spans="1:6">
      <c r="A162" s="350" t="s">
        <v>281</v>
      </c>
      <c r="B162" s="9" t="s">
        <v>280</v>
      </c>
      <c r="C162" s="220">
        <v>69800.191999999995</v>
      </c>
      <c r="D162" s="94">
        <f t="shared" si="4"/>
        <v>73290.2016</v>
      </c>
      <c r="E162" s="94">
        <f t="shared" si="5"/>
        <v>82085.025792000015</v>
      </c>
      <c r="F162" s="180">
        <v>0.12</v>
      </c>
    </row>
    <row r="163" spans="1:6">
      <c r="A163" s="349" t="s">
        <v>283</v>
      </c>
      <c r="B163" s="7" t="s">
        <v>282</v>
      </c>
      <c r="C163" s="220">
        <v>102453.11999999998</v>
      </c>
      <c r="D163" s="94">
        <f t="shared" si="4"/>
        <v>107575.77599999998</v>
      </c>
      <c r="E163" s="94">
        <f t="shared" si="5"/>
        <v>120484.86911999999</v>
      </c>
      <c r="F163" s="180">
        <v>0.12</v>
      </c>
    </row>
    <row r="164" spans="1:6">
      <c r="A164" s="349" t="s">
        <v>285</v>
      </c>
      <c r="B164" s="7" t="s">
        <v>284</v>
      </c>
      <c r="C164" s="220">
        <v>8917.8320000000003</v>
      </c>
      <c r="D164" s="94">
        <f t="shared" si="4"/>
        <v>9363.7236000000012</v>
      </c>
      <c r="E164" s="94">
        <f t="shared" si="5"/>
        <v>10487.370432000002</v>
      </c>
      <c r="F164" s="180">
        <v>0.12</v>
      </c>
    </row>
    <row r="165" spans="1:6">
      <c r="A165" s="349" t="s">
        <v>287</v>
      </c>
      <c r="B165" s="7" t="s">
        <v>286</v>
      </c>
      <c r="C165" s="220">
        <v>23922.36</v>
      </c>
      <c r="D165" s="94">
        <f t="shared" si="4"/>
        <v>25118.478000000003</v>
      </c>
      <c r="E165" s="94">
        <f t="shared" si="5"/>
        <v>28132.695360000005</v>
      </c>
      <c r="F165" s="180">
        <v>0.12</v>
      </c>
    </row>
    <row r="166" spans="1:6">
      <c r="A166" s="349" t="s">
        <v>289</v>
      </c>
      <c r="B166" s="7" t="s">
        <v>288</v>
      </c>
      <c r="C166" s="220">
        <v>8683.7520000000004</v>
      </c>
      <c r="D166" s="94">
        <f t="shared" si="4"/>
        <v>9117.9396000000015</v>
      </c>
      <c r="E166" s="94">
        <f t="shared" si="5"/>
        <v>10212.092352000003</v>
      </c>
      <c r="F166" s="180">
        <v>0.12</v>
      </c>
    </row>
    <row r="167" spans="1:6">
      <c r="A167" s="349" t="s">
        <v>291</v>
      </c>
      <c r="B167" s="7" t="s">
        <v>290</v>
      </c>
      <c r="C167" s="220">
        <v>8917.8320000000003</v>
      </c>
      <c r="D167" s="94">
        <f t="shared" si="4"/>
        <v>9363.7236000000012</v>
      </c>
      <c r="E167" s="94">
        <f t="shared" si="5"/>
        <v>10487.370432000002</v>
      </c>
      <c r="F167" s="180">
        <v>0.12</v>
      </c>
    </row>
    <row r="168" spans="1:6">
      <c r="A168" s="349" t="s">
        <v>293</v>
      </c>
      <c r="B168" s="7" t="s">
        <v>292</v>
      </c>
      <c r="C168" s="220">
        <v>23922.36</v>
      </c>
      <c r="D168" s="94">
        <f t="shared" si="4"/>
        <v>25118.478000000003</v>
      </c>
      <c r="E168" s="94">
        <f t="shared" si="5"/>
        <v>28132.695360000005</v>
      </c>
      <c r="F168" s="180">
        <v>0.12</v>
      </c>
    </row>
    <row r="169" spans="1:6">
      <c r="A169" s="349" t="s">
        <v>295</v>
      </c>
      <c r="B169" s="7" t="s">
        <v>294</v>
      </c>
      <c r="C169" s="220">
        <v>8683.7520000000004</v>
      </c>
      <c r="D169" s="94">
        <f t="shared" si="4"/>
        <v>9117.9396000000015</v>
      </c>
      <c r="E169" s="94">
        <f t="shared" si="5"/>
        <v>10212.092352000003</v>
      </c>
      <c r="F169" s="180">
        <v>0.12</v>
      </c>
    </row>
    <row r="170" spans="1:6">
      <c r="A170" s="349" t="s">
        <v>297</v>
      </c>
      <c r="B170" s="7" t="s">
        <v>296</v>
      </c>
      <c r="C170" s="220">
        <v>7911.9039999999995</v>
      </c>
      <c r="D170" s="94">
        <f t="shared" si="4"/>
        <v>8307.4992000000002</v>
      </c>
      <c r="E170" s="94">
        <f t="shared" si="5"/>
        <v>9304.3991040000019</v>
      </c>
      <c r="F170" s="180">
        <v>0.12</v>
      </c>
    </row>
    <row r="171" spans="1:6">
      <c r="A171" s="349" t="s">
        <v>297</v>
      </c>
      <c r="B171" s="7" t="s">
        <v>298</v>
      </c>
      <c r="C171" s="220">
        <v>7911.9039999999995</v>
      </c>
      <c r="D171" s="94">
        <f t="shared" si="4"/>
        <v>8307.4992000000002</v>
      </c>
      <c r="E171" s="94">
        <f t="shared" si="5"/>
        <v>9304.3991040000019</v>
      </c>
      <c r="F171" s="180">
        <v>0.12</v>
      </c>
    </row>
    <row r="172" spans="1:6">
      <c r="A172" s="349" t="s">
        <v>300</v>
      </c>
      <c r="B172" s="7" t="s">
        <v>299</v>
      </c>
      <c r="C172" s="220">
        <v>11188.407999999999</v>
      </c>
      <c r="D172" s="94">
        <f t="shared" si="4"/>
        <v>11747.8284</v>
      </c>
      <c r="E172" s="94">
        <f t="shared" si="5"/>
        <v>13157.567808000002</v>
      </c>
      <c r="F172" s="180">
        <v>0.12</v>
      </c>
    </row>
    <row r="173" spans="1:6">
      <c r="A173" s="349" t="s">
        <v>300</v>
      </c>
      <c r="B173" s="7" t="s">
        <v>301</v>
      </c>
      <c r="C173" s="220">
        <v>11188.407999999999</v>
      </c>
      <c r="D173" s="94">
        <f t="shared" si="4"/>
        <v>11747.8284</v>
      </c>
      <c r="E173" s="94">
        <f t="shared" si="5"/>
        <v>13157.567808000002</v>
      </c>
      <c r="F173" s="180">
        <v>0.12</v>
      </c>
    </row>
    <row r="174" spans="1:6">
      <c r="A174" s="349" t="s">
        <v>303</v>
      </c>
      <c r="B174" s="7" t="s">
        <v>302</v>
      </c>
      <c r="C174" s="220">
        <v>1029.952</v>
      </c>
      <c r="D174" s="94">
        <f t="shared" si="4"/>
        <v>1081.4496000000001</v>
      </c>
      <c r="E174" s="94">
        <f t="shared" si="5"/>
        <v>1211.2235520000004</v>
      </c>
      <c r="F174" s="180">
        <v>0.12</v>
      </c>
    </row>
    <row r="175" spans="1:6">
      <c r="A175" s="349" t="s">
        <v>303</v>
      </c>
      <c r="B175" s="7" t="s">
        <v>304</v>
      </c>
      <c r="C175" s="220">
        <v>1029.952</v>
      </c>
      <c r="D175" s="94">
        <f t="shared" si="4"/>
        <v>1081.4496000000001</v>
      </c>
      <c r="E175" s="94">
        <f t="shared" si="5"/>
        <v>1211.2235520000004</v>
      </c>
      <c r="F175" s="180">
        <v>0.12</v>
      </c>
    </row>
    <row r="176" spans="1:6">
      <c r="A176" s="349" t="s">
        <v>306</v>
      </c>
      <c r="B176" s="7" t="s">
        <v>305</v>
      </c>
      <c r="C176" s="220">
        <v>8941.24</v>
      </c>
      <c r="D176" s="94">
        <f t="shared" si="4"/>
        <v>9388.3019999999997</v>
      </c>
      <c r="E176" s="94">
        <f t="shared" si="5"/>
        <v>10514.89824</v>
      </c>
      <c r="F176" s="180">
        <v>0.12</v>
      </c>
    </row>
    <row r="177" spans="1:6">
      <c r="A177" s="349" t="s">
        <v>306</v>
      </c>
      <c r="B177" s="7" t="s">
        <v>307</v>
      </c>
      <c r="C177" s="220">
        <v>8941.24</v>
      </c>
      <c r="D177" s="94">
        <f t="shared" si="4"/>
        <v>9388.3019999999997</v>
      </c>
      <c r="E177" s="94">
        <f t="shared" si="5"/>
        <v>10514.89824</v>
      </c>
      <c r="F177" s="180">
        <v>0.12</v>
      </c>
    </row>
    <row r="178" spans="1:6">
      <c r="A178" s="349" t="s">
        <v>309</v>
      </c>
      <c r="B178" s="7" t="s">
        <v>308</v>
      </c>
      <c r="C178" s="220">
        <v>23922.36</v>
      </c>
      <c r="D178" s="94">
        <f t="shared" si="4"/>
        <v>25118.478000000003</v>
      </c>
      <c r="E178" s="94">
        <f t="shared" si="5"/>
        <v>28132.695360000005</v>
      </c>
      <c r="F178" s="180">
        <v>0.12</v>
      </c>
    </row>
    <row r="179" spans="1:6">
      <c r="A179" s="349" t="s">
        <v>309</v>
      </c>
      <c r="B179" s="7" t="s">
        <v>310</v>
      </c>
      <c r="C179" s="220">
        <v>23922.36</v>
      </c>
      <c r="D179" s="94">
        <f t="shared" si="4"/>
        <v>25118.478000000003</v>
      </c>
      <c r="E179" s="94">
        <f t="shared" si="5"/>
        <v>28132.695360000005</v>
      </c>
      <c r="F179" s="180">
        <v>0.12</v>
      </c>
    </row>
    <row r="180" spans="1:6">
      <c r="A180" s="349" t="s">
        <v>312</v>
      </c>
      <c r="B180" s="7" t="s">
        <v>311</v>
      </c>
      <c r="C180" s="220">
        <v>8683.7520000000004</v>
      </c>
      <c r="D180" s="94">
        <f t="shared" si="4"/>
        <v>9117.9396000000015</v>
      </c>
      <c r="E180" s="94">
        <f t="shared" si="5"/>
        <v>10212.092352000003</v>
      </c>
      <c r="F180" s="180">
        <v>0.12</v>
      </c>
    </row>
    <row r="181" spans="1:6">
      <c r="A181" s="349" t="s">
        <v>312</v>
      </c>
      <c r="B181" s="7" t="s">
        <v>313</v>
      </c>
      <c r="C181" s="220">
        <v>8683.7520000000004</v>
      </c>
      <c r="D181" s="94">
        <f t="shared" si="4"/>
        <v>9117.9396000000015</v>
      </c>
      <c r="E181" s="94">
        <f t="shared" si="5"/>
        <v>10212.092352000003</v>
      </c>
      <c r="F181" s="180">
        <v>0.12</v>
      </c>
    </row>
    <row r="182" spans="1:6">
      <c r="A182" s="349" t="s">
        <v>315</v>
      </c>
      <c r="B182" s="7" t="s">
        <v>314</v>
      </c>
      <c r="C182" s="220">
        <v>8941.24</v>
      </c>
      <c r="D182" s="94">
        <f t="shared" si="4"/>
        <v>9388.3019999999997</v>
      </c>
      <c r="E182" s="94">
        <f t="shared" si="5"/>
        <v>10514.89824</v>
      </c>
      <c r="F182" s="180">
        <v>0.12</v>
      </c>
    </row>
    <row r="183" spans="1:6">
      <c r="A183" s="349" t="s">
        <v>315</v>
      </c>
      <c r="B183" s="7" t="s">
        <v>316</v>
      </c>
      <c r="C183" s="220">
        <v>8941.24</v>
      </c>
      <c r="D183" s="94">
        <f t="shared" si="4"/>
        <v>9388.3019999999997</v>
      </c>
      <c r="E183" s="94">
        <f t="shared" si="5"/>
        <v>10514.89824</v>
      </c>
      <c r="F183" s="180">
        <v>0.12</v>
      </c>
    </row>
    <row r="184" spans="1:6">
      <c r="A184" s="349" t="s">
        <v>318</v>
      </c>
      <c r="B184" s="7" t="s">
        <v>317</v>
      </c>
      <c r="C184" s="220">
        <v>23922.36</v>
      </c>
      <c r="D184" s="94">
        <f t="shared" si="4"/>
        <v>25118.478000000003</v>
      </c>
      <c r="E184" s="94">
        <f t="shared" si="5"/>
        <v>28132.695360000005</v>
      </c>
      <c r="F184" s="180">
        <v>0.12</v>
      </c>
    </row>
    <row r="185" spans="1:6">
      <c r="A185" s="349" t="s">
        <v>318</v>
      </c>
      <c r="B185" s="7" t="s">
        <v>319</v>
      </c>
      <c r="C185" s="220">
        <v>23922.36</v>
      </c>
      <c r="D185" s="94">
        <f t="shared" si="4"/>
        <v>25118.478000000003</v>
      </c>
      <c r="E185" s="94">
        <f t="shared" si="5"/>
        <v>28132.695360000005</v>
      </c>
      <c r="F185" s="180">
        <v>0.12</v>
      </c>
    </row>
    <row r="186" spans="1:6">
      <c r="A186" s="349" t="s">
        <v>321</v>
      </c>
      <c r="B186" s="7" t="s">
        <v>320</v>
      </c>
      <c r="C186" s="220">
        <v>8683.7520000000004</v>
      </c>
      <c r="D186" s="94">
        <f t="shared" si="4"/>
        <v>9117.9396000000015</v>
      </c>
      <c r="E186" s="94">
        <f t="shared" si="5"/>
        <v>10212.092352000003</v>
      </c>
      <c r="F186" s="180">
        <v>0.12</v>
      </c>
    </row>
    <row r="187" spans="1:6">
      <c r="A187" s="349" t="s">
        <v>321</v>
      </c>
      <c r="B187" s="7" t="s">
        <v>322</v>
      </c>
      <c r="C187" s="220">
        <v>8683.7520000000004</v>
      </c>
      <c r="D187" s="94">
        <f t="shared" si="4"/>
        <v>9117.9396000000015</v>
      </c>
      <c r="E187" s="94">
        <f t="shared" si="5"/>
        <v>10212.092352000003</v>
      </c>
      <c r="F187" s="180">
        <v>0.12</v>
      </c>
    </row>
    <row r="188" spans="1:6">
      <c r="A188" s="349" t="s">
        <v>324</v>
      </c>
      <c r="B188" s="7" t="s">
        <v>323</v>
      </c>
      <c r="C188" s="220">
        <v>4564.5600000000004</v>
      </c>
      <c r="D188" s="94">
        <f t="shared" si="4"/>
        <v>4792.7880000000005</v>
      </c>
      <c r="E188" s="94">
        <f t="shared" si="5"/>
        <v>5367.9225600000009</v>
      </c>
      <c r="F188" s="180">
        <v>0.12</v>
      </c>
    </row>
    <row r="189" spans="1:6">
      <c r="A189" s="349" t="s">
        <v>324</v>
      </c>
      <c r="B189" s="7" t="s">
        <v>325</v>
      </c>
      <c r="C189" s="220">
        <v>4564.5600000000004</v>
      </c>
      <c r="D189" s="94">
        <f t="shared" si="4"/>
        <v>4792.7880000000005</v>
      </c>
      <c r="E189" s="94">
        <f t="shared" si="5"/>
        <v>5367.9225600000009</v>
      </c>
      <c r="F189" s="180">
        <v>0.12</v>
      </c>
    </row>
    <row r="190" spans="1:6">
      <c r="A190" s="349" t="s">
        <v>327</v>
      </c>
      <c r="B190" s="7" t="s">
        <v>326</v>
      </c>
      <c r="C190" s="220">
        <v>13388.759999999998</v>
      </c>
      <c r="D190" s="94">
        <f t="shared" si="4"/>
        <v>14058.197999999999</v>
      </c>
      <c r="E190" s="94">
        <f t="shared" si="5"/>
        <v>15745.181759999999</v>
      </c>
      <c r="F190" s="180">
        <v>0.12</v>
      </c>
    </row>
    <row r="191" spans="1:6">
      <c r="A191" s="349" t="s">
        <v>327</v>
      </c>
      <c r="B191" s="7" t="s">
        <v>328</v>
      </c>
      <c r="C191" s="220">
        <v>13388.759999999998</v>
      </c>
      <c r="D191" s="94">
        <f t="shared" si="4"/>
        <v>14058.197999999999</v>
      </c>
      <c r="E191" s="94">
        <f t="shared" si="5"/>
        <v>15745.181759999999</v>
      </c>
      <c r="F191" s="180">
        <v>0.12</v>
      </c>
    </row>
    <row r="192" spans="1:6">
      <c r="A192" s="349" t="s">
        <v>330</v>
      </c>
      <c r="B192" s="7" t="s">
        <v>329</v>
      </c>
      <c r="C192" s="220">
        <v>11773.607999999998</v>
      </c>
      <c r="D192" s="94">
        <f t="shared" ref="D192:D255" si="6">C192*1.05</f>
        <v>12362.288399999999</v>
      </c>
      <c r="E192" s="94">
        <f t="shared" ref="E192:E255" si="7">D192*1.12</f>
        <v>13845.763008</v>
      </c>
      <c r="F192" s="180">
        <v>0.12</v>
      </c>
    </row>
    <row r="193" spans="1:6">
      <c r="A193" s="349" t="s">
        <v>332</v>
      </c>
      <c r="B193" s="7" t="s">
        <v>331</v>
      </c>
      <c r="C193" s="220">
        <v>2949.4079999999999</v>
      </c>
      <c r="D193" s="94">
        <f t="shared" si="6"/>
        <v>3096.8784000000001</v>
      </c>
      <c r="E193" s="94">
        <f t="shared" si="7"/>
        <v>3468.5038080000004</v>
      </c>
      <c r="F193" s="180">
        <v>0.12</v>
      </c>
    </row>
    <row r="194" spans="1:6">
      <c r="A194" s="349" t="s">
        <v>332</v>
      </c>
      <c r="B194" s="7" t="s">
        <v>333</v>
      </c>
      <c r="C194" s="220">
        <v>2949.4079999999999</v>
      </c>
      <c r="D194" s="94">
        <f t="shared" si="6"/>
        <v>3096.8784000000001</v>
      </c>
      <c r="E194" s="94">
        <f t="shared" si="7"/>
        <v>3468.5038080000004</v>
      </c>
      <c r="F194" s="180">
        <v>0.12</v>
      </c>
    </row>
    <row r="195" spans="1:6">
      <c r="A195" s="349" t="s">
        <v>334</v>
      </c>
      <c r="B195" s="7" t="s">
        <v>210</v>
      </c>
      <c r="C195" s="220">
        <v>2949.4079999999999</v>
      </c>
      <c r="D195" s="94">
        <f t="shared" si="6"/>
        <v>3096.8784000000001</v>
      </c>
      <c r="E195" s="94">
        <f t="shared" si="7"/>
        <v>3468.5038080000004</v>
      </c>
      <c r="F195" s="180">
        <v>0.12</v>
      </c>
    </row>
    <row r="196" spans="1:6">
      <c r="A196" s="349" t="s">
        <v>334</v>
      </c>
      <c r="B196" s="7" t="s">
        <v>335</v>
      </c>
      <c r="C196" s="220">
        <v>2949.4079999999999</v>
      </c>
      <c r="D196" s="94">
        <f t="shared" si="6"/>
        <v>3096.8784000000001</v>
      </c>
      <c r="E196" s="94">
        <f t="shared" si="7"/>
        <v>3468.5038080000004</v>
      </c>
      <c r="F196" s="180">
        <v>0.12</v>
      </c>
    </row>
    <row r="197" spans="1:6">
      <c r="A197" s="353" t="s">
        <v>337</v>
      </c>
      <c r="B197" s="11" t="s">
        <v>336</v>
      </c>
      <c r="C197" s="220">
        <v>19100.311999999998</v>
      </c>
      <c r="D197" s="94">
        <f t="shared" si="6"/>
        <v>20055.327600000001</v>
      </c>
      <c r="E197" s="94">
        <f t="shared" si="7"/>
        <v>22461.966912000004</v>
      </c>
      <c r="F197" s="180">
        <v>0.12</v>
      </c>
    </row>
    <row r="198" spans="1:6">
      <c r="A198" s="349" t="s">
        <v>339</v>
      </c>
      <c r="B198" s="7" t="s">
        <v>338</v>
      </c>
      <c r="C198" s="220">
        <v>8941.24</v>
      </c>
      <c r="D198" s="94">
        <f t="shared" si="6"/>
        <v>9388.3019999999997</v>
      </c>
      <c r="E198" s="94">
        <f t="shared" si="7"/>
        <v>10514.89824</v>
      </c>
      <c r="F198" s="180">
        <v>0.12</v>
      </c>
    </row>
    <row r="199" spans="1:6">
      <c r="A199" s="349" t="s">
        <v>341</v>
      </c>
      <c r="B199" s="7" t="s">
        <v>340</v>
      </c>
      <c r="C199" s="220">
        <v>14980.503999999999</v>
      </c>
      <c r="D199" s="94">
        <f t="shared" si="6"/>
        <v>15729.529199999999</v>
      </c>
      <c r="E199" s="94">
        <f t="shared" si="7"/>
        <v>17617.072704000002</v>
      </c>
      <c r="F199" s="180">
        <v>0.12</v>
      </c>
    </row>
    <row r="200" spans="1:6">
      <c r="A200" s="352" t="s">
        <v>343</v>
      </c>
      <c r="B200" s="10" t="s">
        <v>342</v>
      </c>
      <c r="C200" s="220">
        <v>8917.8320000000003</v>
      </c>
      <c r="D200" s="94">
        <f t="shared" si="6"/>
        <v>9363.7236000000012</v>
      </c>
      <c r="E200" s="94">
        <f t="shared" si="7"/>
        <v>10487.370432000002</v>
      </c>
      <c r="F200" s="180">
        <v>0.12</v>
      </c>
    </row>
    <row r="201" spans="1:6">
      <c r="A201" s="354" t="s">
        <v>345</v>
      </c>
      <c r="B201" s="10" t="s">
        <v>344</v>
      </c>
      <c r="C201" s="220">
        <v>23922.36</v>
      </c>
      <c r="D201" s="94">
        <f t="shared" si="6"/>
        <v>25118.478000000003</v>
      </c>
      <c r="E201" s="94">
        <f t="shared" si="7"/>
        <v>28132.695360000005</v>
      </c>
      <c r="F201" s="180">
        <v>0.12</v>
      </c>
    </row>
    <row r="202" spans="1:6">
      <c r="A202" s="354" t="s">
        <v>347</v>
      </c>
      <c r="B202" s="10" t="s">
        <v>346</v>
      </c>
      <c r="C202" s="220">
        <v>8683.7520000000004</v>
      </c>
      <c r="D202" s="94">
        <f t="shared" si="6"/>
        <v>9117.9396000000015</v>
      </c>
      <c r="E202" s="94">
        <f t="shared" si="7"/>
        <v>10212.092352000003</v>
      </c>
      <c r="F202" s="180">
        <v>0.12</v>
      </c>
    </row>
    <row r="203" spans="1:6">
      <c r="A203" s="349" t="s">
        <v>349</v>
      </c>
      <c r="B203" s="7" t="s">
        <v>348</v>
      </c>
      <c r="C203" s="220">
        <v>9339.1759999999995</v>
      </c>
      <c r="D203" s="94">
        <f t="shared" si="6"/>
        <v>9806.1347999999998</v>
      </c>
      <c r="E203" s="94">
        <f t="shared" si="7"/>
        <v>10982.870976</v>
      </c>
      <c r="F203" s="180">
        <v>0.12</v>
      </c>
    </row>
    <row r="204" spans="1:6">
      <c r="A204" s="349" t="s">
        <v>351</v>
      </c>
      <c r="B204" s="7" t="s">
        <v>350</v>
      </c>
      <c r="C204" s="220">
        <v>4213.4399999999996</v>
      </c>
      <c r="D204" s="94">
        <f t="shared" si="6"/>
        <v>4424.1120000000001</v>
      </c>
      <c r="E204" s="94">
        <f t="shared" si="7"/>
        <v>4955.0054400000008</v>
      </c>
      <c r="F204" s="180">
        <v>0.12</v>
      </c>
    </row>
    <row r="205" spans="1:6">
      <c r="A205" s="349" t="s">
        <v>353</v>
      </c>
      <c r="B205" s="7" t="s">
        <v>352</v>
      </c>
      <c r="C205" s="220">
        <v>18678.967999999997</v>
      </c>
      <c r="D205" s="94">
        <f t="shared" si="6"/>
        <v>19612.916399999998</v>
      </c>
      <c r="E205" s="94">
        <f t="shared" si="7"/>
        <v>21966.466368000001</v>
      </c>
      <c r="F205" s="180">
        <v>0.12</v>
      </c>
    </row>
    <row r="206" spans="1:6">
      <c r="A206" s="349" t="s">
        <v>355</v>
      </c>
      <c r="B206" s="7" t="s">
        <v>354</v>
      </c>
      <c r="C206" s="220">
        <v>11211.815999999999</v>
      </c>
      <c r="D206" s="94">
        <f t="shared" si="6"/>
        <v>11772.406799999999</v>
      </c>
      <c r="E206" s="94">
        <f t="shared" si="7"/>
        <v>13185.095616000001</v>
      </c>
      <c r="F206" s="180">
        <v>0.12</v>
      </c>
    </row>
    <row r="207" spans="1:6">
      <c r="A207" s="349" t="s">
        <v>357</v>
      </c>
      <c r="B207" s="7" t="s">
        <v>356</v>
      </c>
      <c r="C207" s="220">
        <v>14254.856</v>
      </c>
      <c r="D207" s="94">
        <f t="shared" si="6"/>
        <v>14967.5988</v>
      </c>
      <c r="E207" s="94">
        <f t="shared" si="7"/>
        <v>16763.710656000003</v>
      </c>
      <c r="F207" s="180">
        <v>0.12</v>
      </c>
    </row>
    <row r="208" spans="1:6">
      <c r="A208" s="349" t="s">
        <v>357</v>
      </c>
      <c r="B208" s="7" t="s">
        <v>358</v>
      </c>
      <c r="C208" s="220">
        <v>14254.856</v>
      </c>
      <c r="D208" s="94">
        <f t="shared" si="6"/>
        <v>14967.5988</v>
      </c>
      <c r="E208" s="94">
        <f t="shared" si="7"/>
        <v>16763.710656000003</v>
      </c>
      <c r="F208" s="180">
        <v>0.12</v>
      </c>
    </row>
    <row r="209" spans="1:6">
      <c r="A209" s="349" t="s">
        <v>360</v>
      </c>
      <c r="B209" s="7" t="s">
        <v>359</v>
      </c>
      <c r="C209" s="220">
        <v>11773.607999999998</v>
      </c>
      <c r="D209" s="94">
        <f t="shared" si="6"/>
        <v>12362.288399999999</v>
      </c>
      <c r="E209" s="94">
        <f t="shared" si="7"/>
        <v>13845.763008</v>
      </c>
      <c r="F209" s="180">
        <v>0.12</v>
      </c>
    </row>
    <row r="210" spans="1:6">
      <c r="A210" s="349" t="s">
        <v>362</v>
      </c>
      <c r="B210" s="7" t="s">
        <v>361</v>
      </c>
      <c r="C210" s="220">
        <v>8660.3439999999991</v>
      </c>
      <c r="D210" s="94">
        <f t="shared" si="6"/>
        <v>9093.3611999999994</v>
      </c>
      <c r="E210" s="94">
        <f t="shared" si="7"/>
        <v>10184.564544000001</v>
      </c>
      <c r="F210" s="180">
        <v>0.12</v>
      </c>
    </row>
    <row r="211" spans="1:6">
      <c r="A211" s="349" t="s">
        <v>364</v>
      </c>
      <c r="B211" s="7" t="s">
        <v>363</v>
      </c>
      <c r="C211" s="220">
        <v>14980.503999999999</v>
      </c>
      <c r="D211" s="94">
        <f t="shared" si="6"/>
        <v>15729.529199999999</v>
      </c>
      <c r="E211" s="94">
        <f t="shared" si="7"/>
        <v>17617.072704000002</v>
      </c>
      <c r="F211" s="180">
        <v>0.12</v>
      </c>
    </row>
    <row r="212" spans="1:6">
      <c r="A212" s="349" t="s">
        <v>366</v>
      </c>
      <c r="B212" s="7" t="s">
        <v>365</v>
      </c>
      <c r="C212" s="220">
        <v>8941.24</v>
      </c>
      <c r="D212" s="94">
        <f t="shared" si="6"/>
        <v>9388.3019999999997</v>
      </c>
      <c r="E212" s="94">
        <f t="shared" si="7"/>
        <v>10514.89824</v>
      </c>
      <c r="F212" s="180">
        <v>0.12</v>
      </c>
    </row>
    <row r="213" spans="1:6">
      <c r="A213" s="349" t="s">
        <v>368</v>
      </c>
      <c r="B213" s="7" t="s">
        <v>367</v>
      </c>
      <c r="C213" s="220">
        <v>5524.2879999999996</v>
      </c>
      <c r="D213" s="94">
        <f t="shared" si="6"/>
        <v>5800.5023999999994</v>
      </c>
      <c r="E213" s="94">
        <f t="shared" si="7"/>
        <v>6496.562688</v>
      </c>
      <c r="F213" s="180">
        <v>0.12</v>
      </c>
    </row>
    <row r="214" spans="1:6">
      <c r="A214" s="349" t="s">
        <v>370</v>
      </c>
      <c r="B214" s="7" t="s">
        <v>369</v>
      </c>
      <c r="C214" s="220">
        <v>6905.36</v>
      </c>
      <c r="D214" s="94">
        <f t="shared" si="6"/>
        <v>7250.6279999999997</v>
      </c>
      <c r="E214" s="94">
        <f t="shared" si="7"/>
        <v>8120.7033600000004</v>
      </c>
      <c r="F214" s="180">
        <v>0.12</v>
      </c>
    </row>
    <row r="215" spans="1:6">
      <c r="A215" s="349" t="s">
        <v>372</v>
      </c>
      <c r="B215" s="7" t="s">
        <v>371</v>
      </c>
      <c r="C215" s="220">
        <v>14816.647999999999</v>
      </c>
      <c r="D215" s="94">
        <f t="shared" si="6"/>
        <v>15557.4804</v>
      </c>
      <c r="E215" s="94">
        <f t="shared" si="7"/>
        <v>17424.378048000002</v>
      </c>
      <c r="F215" s="180">
        <v>0.12</v>
      </c>
    </row>
    <row r="216" spans="1:6">
      <c r="A216" s="349" t="s">
        <v>374</v>
      </c>
      <c r="B216" s="7" t="s">
        <v>373</v>
      </c>
      <c r="C216" s="220">
        <v>6905.36</v>
      </c>
      <c r="D216" s="94">
        <f t="shared" si="6"/>
        <v>7250.6279999999997</v>
      </c>
      <c r="E216" s="94">
        <f t="shared" si="7"/>
        <v>8120.7033600000004</v>
      </c>
      <c r="F216" s="180">
        <v>0.12</v>
      </c>
    </row>
    <row r="217" spans="1:6">
      <c r="A217" s="349" t="s">
        <v>376</v>
      </c>
      <c r="B217" s="7" t="s">
        <v>375</v>
      </c>
      <c r="C217" s="220">
        <v>9315.7679999999982</v>
      </c>
      <c r="D217" s="94">
        <f t="shared" si="6"/>
        <v>9781.5563999999977</v>
      </c>
      <c r="E217" s="94">
        <f t="shared" si="7"/>
        <v>10955.343167999998</v>
      </c>
      <c r="F217" s="180">
        <v>0.12</v>
      </c>
    </row>
    <row r="218" spans="1:6">
      <c r="A218" s="349" t="s">
        <v>378</v>
      </c>
      <c r="B218" s="7" t="s">
        <v>377</v>
      </c>
      <c r="C218" s="220">
        <v>5805.1839999999993</v>
      </c>
      <c r="D218" s="94">
        <f t="shared" si="6"/>
        <v>6095.4431999999997</v>
      </c>
      <c r="E218" s="94">
        <f t="shared" si="7"/>
        <v>6826.8963840000006</v>
      </c>
      <c r="F218" s="180">
        <v>0.12</v>
      </c>
    </row>
    <row r="219" spans="1:6">
      <c r="A219" s="349" t="s">
        <v>378</v>
      </c>
      <c r="B219" s="7" t="s">
        <v>379</v>
      </c>
      <c r="C219" s="220">
        <v>5805.1839999999993</v>
      </c>
      <c r="D219" s="94">
        <f t="shared" si="6"/>
        <v>6095.4431999999997</v>
      </c>
      <c r="E219" s="94">
        <f t="shared" si="7"/>
        <v>6826.8963840000006</v>
      </c>
      <c r="F219" s="180">
        <v>0.12</v>
      </c>
    </row>
    <row r="220" spans="1:6">
      <c r="A220" s="349" t="s">
        <v>381</v>
      </c>
      <c r="B220" s="7" t="s">
        <v>380</v>
      </c>
      <c r="C220" s="220">
        <v>8941.24</v>
      </c>
      <c r="D220" s="94">
        <f t="shared" si="6"/>
        <v>9388.3019999999997</v>
      </c>
      <c r="E220" s="94">
        <f t="shared" si="7"/>
        <v>10514.89824</v>
      </c>
      <c r="F220" s="180">
        <v>0.12</v>
      </c>
    </row>
    <row r="221" spans="1:6">
      <c r="A221" s="349" t="s">
        <v>383</v>
      </c>
      <c r="B221" s="7" t="s">
        <v>382</v>
      </c>
      <c r="C221" s="220">
        <v>14980.503999999999</v>
      </c>
      <c r="D221" s="94">
        <f t="shared" si="6"/>
        <v>15729.529199999999</v>
      </c>
      <c r="E221" s="94">
        <f t="shared" si="7"/>
        <v>17617.072704000002</v>
      </c>
      <c r="F221" s="180">
        <v>0.12</v>
      </c>
    </row>
    <row r="222" spans="1:6">
      <c r="A222" s="349" t="s">
        <v>385</v>
      </c>
      <c r="B222" s="7" t="s">
        <v>384</v>
      </c>
      <c r="C222" s="220">
        <v>8941.24</v>
      </c>
      <c r="D222" s="94">
        <f t="shared" si="6"/>
        <v>9388.3019999999997</v>
      </c>
      <c r="E222" s="94">
        <f t="shared" si="7"/>
        <v>10514.89824</v>
      </c>
      <c r="F222" s="180">
        <v>0.12</v>
      </c>
    </row>
    <row r="223" spans="1:6">
      <c r="A223" s="349" t="s">
        <v>387</v>
      </c>
      <c r="B223" s="7" t="s">
        <v>386</v>
      </c>
      <c r="C223" s="220">
        <v>14980.503999999999</v>
      </c>
      <c r="D223" s="94">
        <f t="shared" si="6"/>
        <v>15729.529199999999</v>
      </c>
      <c r="E223" s="94">
        <f t="shared" si="7"/>
        <v>17617.072704000002</v>
      </c>
      <c r="F223" s="180">
        <v>0.12</v>
      </c>
    </row>
    <row r="224" spans="1:6">
      <c r="A224" s="349" t="s">
        <v>389</v>
      </c>
      <c r="B224" s="7" t="s">
        <v>388</v>
      </c>
      <c r="C224" s="220">
        <v>8566.7119999999995</v>
      </c>
      <c r="D224" s="94">
        <f t="shared" si="6"/>
        <v>8995.0475999999999</v>
      </c>
      <c r="E224" s="94">
        <f t="shared" si="7"/>
        <v>10074.453312000001</v>
      </c>
      <c r="F224" s="180">
        <v>0.12</v>
      </c>
    </row>
    <row r="225" spans="1:6">
      <c r="A225" s="349" t="s">
        <v>391</v>
      </c>
      <c r="B225" s="7" t="s">
        <v>390</v>
      </c>
      <c r="C225" s="220">
        <v>8145.9839999999995</v>
      </c>
      <c r="D225" s="94">
        <f t="shared" si="6"/>
        <v>8553.2831999999999</v>
      </c>
      <c r="E225" s="94">
        <f t="shared" si="7"/>
        <v>9579.6771840000001</v>
      </c>
      <c r="F225" s="180">
        <v>0.12</v>
      </c>
    </row>
    <row r="226" spans="1:6">
      <c r="A226" s="349" t="s">
        <v>393</v>
      </c>
      <c r="B226" s="7" t="s">
        <v>392</v>
      </c>
      <c r="C226" s="220">
        <v>13318.535999999998</v>
      </c>
      <c r="D226" s="94">
        <f t="shared" si="6"/>
        <v>13984.462799999999</v>
      </c>
      <c r="E226" s="94">
        <f t="shared" si="7"/>
        <v>15662.598336000001</v>
      </c>
      <c r="F226" s="180">
        <v>0.12</v>
      </c>
    </row>
    <row r="227" spans="1:6">
      <c r="A227" s="349" t="s">
        <v>395</v>
      </c>
      <c r="B227" s="7" t="s">
        <v>394</v>
      </c>
      <c r="C227" s="220">
        <v>6226.5279999999993</v>
      </c>
      <c r="D227" s="94">
        <f t="shared" si="6"/>
        <v>6537.8543999999993</v>
      </c>
      <c r="E227" s="94">
        <f t="shared" si="7"/>
        <v>7322.3969280000001</v>
      </c>
      <c r="F227" s="180">
        <v>0.12</v>
      </c>
    </row>
    <row r="228" spans="1:6">
      <c r="A228" s="349" t="s">
        <v>397</v>
      </c>
      <c r="B228" s="7" t="s">
        <v>396</v>
      </c>
      <c r="C228" s="220">
        <v>11843.832</v>
      </c>
      <c r="D228" s="94">
        <f t="shared" si="6"/>
        <v>12436.0236</v>
      </c>
      <c r="E228" s="94">
        <f t="shared" si="7"/>
        <v>13928.346432000002</v>
      </c>
      <c r="F228" s="180">
        <v>0.12</v>
      </c>
    </row>
    <row r="229" spans="1:6">
      <c r="A229" s="349" t="s">
        <v>399</v>
      </c>
      <c r="B229" s="7" t="s">
        <v>398</v>
      </c>
      <c r="C229" s="220">
        <v>11843.832</v>
      </c>
      <c r="D229" s="94">
        <f t="shared" si="6"/>
        <v>12436.0236</v>
      </c>
      <c r="E229" s="94">
        <f t="shared" si="7"/>
        <v>13928.346432000002</v>
      </c>
      <c r="F229" s="180">
        <v>0.12</v>
      </c>
    </row>
    <row r="230" spans="1:6">
      <c r="A230" s="349" t="s">
        <v>401</v>
      </c>
      <c r="B230" s="7" t="s">
        <v>400</v>
      </c>
      <c r="C230" s="220">
        <v>1732.1919999999998</v>
      </c>
      <c r="D230" s="94">
        <f t="shared" si="6"/>
        <v>1818.8015999999998</v>
      </c>
      <c r="E230" s="94">
        <f t="shared" si="7"/>
        <v>2037.0577919999998</v>
      </c>
      <c r="F230" s="180">
        <v>0.12</v>
      </c>
    </row>
    <row r="231" spans="1:6">
      <c r="A231" s="349" t="s">
        <v>403</v>
      </c>
      <c r="B231" s="7" t="s">
        <v>402</v>
      </c>
      <c r="C231" s="220">
        <v>10415.944</v>
      </c>
      <c r="D231" s="94">
        <f t="shared" si="6"/>
        <v>10936.7412</v>
      </c>
      <c r="E231" s="94">
        <f t="shared" si="7"/>
        <v>12249.150144000001</v>
      </c>
      <c r="F231" s="180">
        <v>0.12</v>
      </c>
    </row>
    <row r="232" spans="1:6">
      <c r="A232" s="349" t="s">
        <v>405</v>
      </c>
      <c r="B232" s="7" t="s">
        <v>404</v>
      </c>
      <c r="C232" s="220">
        <v>9198.7279999999992</v>
      </c>
      <c r="D232" s="94">
        <f t="shared" si="6"/>
        <v>9658.6643999999997</v>
      </c>
      <c r="E232" s="94">
        <f t="shared" si="7"/>
        <v>10817.704128000001</v>
      </c>
      <c r="F232" s="180">
        <v>0.12</v>
      </c>
    </row>
    <row r="233" spans="1:6">
      <c r="A233" s="349" t="s">
        <v>407</v>
      </c>
      <c r="B233" s="7" t="s">
        <v>406</v>
      </c>
      <c r="C233" s="220">
        <v>7350.1120000000001</v>
      </c>
      <c r="D233" s="94">
        <f t="shared" si="6"/>
        <v>7717.6176000000005</v>
      </c>
      <c r="E233" s="94">
        <f t="shared" si="7"/>
        <v>8643.7317120000007</v>
      </c>
      <c r="F233" s="180">
        <v>0.12</v>
      </c>
    </row>
    <row r="234" spans="1:6">
      <c r="A234" s="349" t="s">
        <v>409</v>
      </c>
      <c r="B234" s="7" t="s">
        <v>408</v>
      </c>
      <c r="C234" s="220">
        <v>8660.3439999999991</v>
      </c>
      <c r="D234" s="94">
        <f t="shared" si="6"/>
        <v>9093.3611999999994</v>
      </c>
      <c r="E234" s="94">
        <f t="shared" si="7"/>
        <v>10184.564544000001</v>
      </c>
      <c r="F234" s="180">
        <v>0.12</v>
      </c>
    </row>
    <row r="235" spans="1:6">
      <c r="A235" s="349" t="s">
        <v>411</v>
      </c>
      <c r="B235" s="7" t="s">
        <v>410</v>
      </c>
      <c r="C235" s="220">
        <v>8660.3439999999991</v>
      </c>
      <c r="D235" s="94">
        <f t="shared" si="6"/>
        <v>9093.3611999999994</v>
      </c>
      <c r="E235" s="94">
        <f t="shared" si="7"/>
        <v>10184.564544000001</v>
      </c>
      <c r="F235" s="180">
        <v>0.12</v>
      </c>
    </row>
    <row r="236" spans="1:6">
      <c r="A236" s="349" t="s">
        <v>413</v>
      </c>
      <c r="B236" s="7" t="s">
        <v>412</v>
      </c>
      <c r="C236" s="220">
        <v>8660.3439999999991</v>
      </c>
      <c r="D236" s="94">
        <f t="shared" si="6"/>
        <v>9093.3611999999994</v>
      </c>
      <c r="E236" s="94">
        <f t="shared" si="7"/>
        <v>10184.564544000001</v>
      </c>
      <c r="F236" s="180">
        <v>0.12</v>
      </c>
    </row>
    <row r="237" spans="1:6">
      <c r="A237" s="349" t="s">
        <v>415</v>
      </c>
      <c r="B237" s="7" t="s">
        <v>414</v>
      </c>
      <c r="C237" s="220">
        <v>16923.367999999999</v>
      </c>
      <c r="D237" s="94">
        <f t="shared" si="6"/>
        <v>17769.536400000001</v>
      </c>
      <c r="E237" s="94">
        <f t="shared" si="7"/>
        <v>19901.880768000003</v>
      </c>
      <c r="F237" s="180">
        <v>0.12</v>
      </c>
    </row>
    <row r="238" spans="1:6">
      <c r="A238" s="349" t="s">
        <v>417</v>
      </c>
      <c r="B238" s="7" t="s">
        <v>416</v>
      </c>
      <c r="C238" s="220">
        <v>2645.1039999999998</v>
      </c>
      <c r="D238" s="94">
        <f t="shared" si="6"/>
        <v>2777.3591999999999</v>
      </c>
      <c r="E238" s="94">
        <f t="shared" si="7"/>
        <v>3110.642304</v>
      </c>
      <c r="F238" s="180">
        <v>0.12</v>
      </c>
    </row>
    <row r="239" spans="1:6">
      <c r="A239" s="349" t="s">
        <v>419</v>
      </c>
      <c r="B239" s="7" t="s">
        <v>418</v>
      </c>
      <c r="C239" s="220">
        <v>3698.4640000000004</v>
      </c>
      <c r="D239" s="94">
        <f t="shared" si="6"/>
        <v>3883.3872000000006</v>
      </c>
      <c r="E239" s="94">
        <f t="shared" si="7"/>
        <v>4349.3936640000011</v>
      </c>
      <c r="F239" s="180">
        <v>0.12</v>
      </c>
    </row>
    <row r="240" spans="1:6">
      <c r="A240" s="349" t="s">
        <v>421</v>
      </c>
      <c r="B240" s="7" t="s">
        <v>420</v>
      </c>
      <c r="C240" s="220">
        <v>11235.224</v>
      </c>
      <c r="D240" s="94">
        <f t="shared" si="6"/>
        <v>11796.985200000001</v>
      </c>
      <c r="E240" s="94">
        <f t="shared" si="7"/>
        <v>13212.623424000003</v>
      </c>
      <c r="F240" s="180">
        <v>0.12</v>
      </c>
    </row>
    <row r="241" spans="1:6">
      <c r="A241" s="349" t="s">
        <v>423</v>
      </c>
      <c r="B241" s="7" t="s">
        <v>422</v>
      </c>
      <c r="C241" s="220">
        <v>8660.3439999999991</v>
      </c>
      <c r="D241" s="94">
        <f t="shared" si="6"/>
        <v>9093.3611999999994</v>
      </c>
      <c r="E241" s="94">
        <f t="shared" si="7"/>
        <v>10184.564544000001</v>
      </c>
      <c r="F241" s="180">
        <v>0.12</v>
      </c>
    </row>
    <row r="242" spans="1:6">
      <c r="A242" s="349" t="s">
        <v>425</v>
      </c>
      <c r="B242" s="7" t="s">
        <v>424</v>
      </c>
      <c r="C242" s="220">
        <v>14980.503999999999</v>
      </c>
      <c r="D242" s="94">
        <f t="shared" si="6"/>
        <v>15729.529199999999</v>
      </c>
      <c r="E242" s="94">
        <f t="shared" si="7"/>
        <v>17617.072704000002</v>
      </c>
      <c r="F242" s="180">
        <v>0.12</v>
      </c>
    </row>
    <row r="243" spans="1:6">
      <c r="A243" s="349" t="s">
        <v>427</v>
      </c>
      <c r="B243" s="7" t="s">
        <v>426</v>
      </c>
      <c r="C243" s="220">
        <v>8941.24</v>
      </c>
      <c r="D243" s="94">
        <f t="shared" si="6"/>
        <v>9388.3019999999997</v>
      </c>
      <c r="E243" s="94">
        <f t="shared" si="7"/>
        <v>10514.89824</v>
      </c>
      <c r="F243" s="180">
        <v>0.12</v>
      </c>
    </row>
    <row r="244" spans="1:6">
      <c r="A244" s="349" t="s">
        <v>429</v>
      </c>
      <c r="B244" s="7" t="s">
        <v>428</v>
      </c>
      <c r="C244" s="220">
        <v>9877.56</v>
      </c>
      <c r="D244" s="94">
        <f t="shared" si="6"/>
        <v>10371.438</v>
      </c>
      <c r="E244" s="94">
        <f t="shared" si="7"/>
        <v>11616.010560000001</v>
      </c>
      <c r="F244" s="180">
        <v>0.12</v>
      </c>
    </row>
    <row r="245" spans="1:6">
      <c r="A245" s="349" t="s">
        <v>429</v>
      </c>
      <c r="B245" s="7" t="s">
        <v>430</v>
      </c>
      <c r="C245" s="220">
        <v>9877.56</v>
      </c>
      <c r="D245" s="94">
        <f t="shared" si="6"/>
        <v>10371.438</v>
      </c>
      <c r="E245" s="94">
        <f t="shared" si="7"/>
        <v>11616.010560000001</v>
      </c>
      <c r="F245" s="180">
        <v>0.12</v>
      </c>
    </row>
    <row r="246" spans="1:6">
      <c r="A246" s="349" t="s">
        <v>432</v>
      </c>
      <c r="B246" s="7" t="s">
        <v>431</v>
      </c>
      <c r="C246" s="220">
        <v>22260.392</v>
      </c>
      <c r="D246" s="94">
        <f t="shared" si="6"/>
        <v>23373.411599999999</v>
      </c>
      <c r="E246" s="94">
        <f t="shared" si="7"/>
        <v>26178.220992000002</v>
      </c>
      <c r="F246" s="180">
        <v>0.12</v>
      </c>
    </row>
    <row r="247" spans="1:6">
      <c r="A247" s="349" t="s">
        <v>432</v>
      </c>
      <c r="B247" s="7" t="s">
        <v>433</v>
      </c>
      <c r="C247" s="220">
        <v>22260.392</v>
      </c>
      <c r="D247" s="94">
        <f t="shared" si="6"/>
        <v>23373.411599999999</v>
      </c>
      <c r="E247" s="94">
        <f t="shared" si="7"/>
        <v>26178.220992000002</v>
      </c>
      <c r="F247" s="180">
        <v>0.12</v>
      </c>
    </row>
    <row r="248" spans="1:6">
      <c r="A248" s="349" t="s">
        <v>435</v>
      </c>
      <c r="B248" s="7" t="s">
        <v>434</v>
      </c>
      <c r="C248" s="220">
        <v>4470.9279999999999</v>
      </c>
      <c r="D248" s="94">
        <f t="shared" si="6"/>
        <v>4694.4744000000001</v>
      </c>
      <c r="E248" s="94">
        <f t="shared" si="7"/>
        <v>5257.8113280000007</v>
      </c>
      <c r="F248" s="180">
        <v>0.12</v>
      </c>
    </row>
    <row r="249" spans="1:6">
      <c r="A249" s="349" t="s">
        <v>435</v>
      </c>
      <c r="B249" s="7" t="s">
        <v>436</v>
      </c>
      <c r="C249" s="220">
        <v>4470.9279999999999</v>
      </c>
      <c r="D249" s="94">
        <f t="shared" si="6"/>
        <v>4694.4744000000001</v>
      </c>
      <c r="E249" s="94">
        <f t="shared" si="7"/>
        <v>5257.8113280000007</v>
      </c>
      <c r="F249" s="180">
        <v>0.12</v>
      </c>
    </row>
    <row r="250" spans="1:6">
      <c r="A250" s="349" t="s">
        <v>438</v>
      </c>
      <c r="B250" s="7" t="s">
        <v>437</v>
      </c>
      <c r="C250" s="220">
        <v>12101.32</v>
      </c>
      <c r="D250" s="94">
        <f t="shared" si="6"/>
        <v>12706.386</v>
      </c>
      <c r="E250" s="94">
        <f t="shared" si="7"/>
        <v>14231.152320000001</v>
      </c>
      <c r="F250" s="180">
        <v>0.12</v>
      </c>
    </row>
    <row r="251" spans="1:6">
      <c r="A251" s="349" t="s">
        <v>438</v>
      </c>
      <c r="B251" s="7" t="s">
        <v>439</v>
      </c>
      <c r="C251" s="220">
        <v>12101.32</v>
      </c>
      <c r="D251" s="94">
        <f t="shared" si="6"/>
        <v>12706.386</v>
      </c>
      <c r="E251" s="94">
        <f t="shared" si="7"/>
        <v>14231.152320000001</v>
      </c>
      <c r="F251" s="180">
        <v>0.12</v>
      </c>
    </row>
    <row r="252" spans="1:6">
      <c r="A252" s="349" t="s">
        <v>441</v>
      </c>
      <c r="B252" s="7" t="s">
        <v>440</v>
      </c>
      <c r="C252" s="220">
        <v>8871.0159999999996</v>
      </c>
      <c r="D252" s="94">
        <f t="shared" si="6"/>
        <v>9314.5668000000005</v>
      </c>
      <c r="E252" s="94">
        <f t="shared" si="7"/>
        <v>10432.314816000002</v>
      </c>
      <c r="F252" s="180">
        <v>0.12</v>
      </c>
    </row>
    <row r="253" spans="1:6">
      <c r="A253" s="349" t="s">
        <v>441</v>
      </c>
      <c r="B253" s="7" t="s">
        <v>442</v>
      </c>
      <c r="C253" s="220">
        <v>8871.0159999999996</v>
      </c>
      <c r="D253" s="94">
        <f t="shared" si="6"/>
        <v>9314.5668000000005</v>
      </c>
      <c r="E253" s="94">
        <f t="shared" si="7"/>
        <v>10432.314816000002</v>
      </c>
      <c r="F253" s="180">
        <v>0.12</v>
      </c>
    </row>
    <row r="254" spans="1:6">
      <c r="A254" s="349" t="s">
        <v>444</v>
      </c>
      <c r="B254" s="7" t="s">
        <v>443</v>
      </c>
      <c r="C254" s="220">
        <v>16361.575999999997</v>
      </c>
      <c r="D254" s="94">
        <f t="shared" si="6"/>
        <v>17179.654799999997</v>
      </c>
      <c r="E254" s="94">
        <f t="shared" si="7"/>
        <v>19241.213376</v>
      </c>
      <c r="F254" s="180">
        <v>0.12</v>
      </c>
    </row>
    <row r="255" spans="1:6">
      <c r="A255" s="349" t="s">
        <v>446</v>
      </c>
      <c r="B255" s="7" t="s">
        <v>445</v>
      </c>
      <c r="C255" s="220">
        <v>16361.575999999997</v>
      </c>
      <c r="D255" s="94">
        <f t="shared" si="6"/>
        <v>17179.654799999997</v>
      </c>
      <c r="E255" s="94">
        <f t="shared" si="7"/>
        <v>19241.213376</v>
      </c>
      <c r="F255" s="180">
        <v>0.12</v>
      </c>
    </row>
    <row r="256" spans="1:6">
      <c r="A256" s="349" t="s">
        <v>446</v>
      </c>
      <c r="B256" s="7" t="s">
        <v>447</v>
      </c>
      <c r="C256" s="220">
        <v>16361.575999999997</v>
      </c>
      <c r="D256" s="94">
        <f t="shared" ref="D256:D319" si="8">C256*1.05</f>
        <v>17179.654799999997</v>
      </c>
      <c r="E256" s="94">
        <f t="shared" ref="E256:E319" si="9">D256*1.12</f>
        <v>19241.213376</v>
      </c>
      <c r="F256" s="180">
        <v>0.12</v>
      </c>
    </row>
    <row r="257" spans="1:6">
      <c r="A257" s="349" t="s">
        <v>448</v>
      </c>
      <c r="B257" s="7" t="s">
        <v>445</v>
      </c>
      <c r="C257" s="220">
        <v>12920.599999999999</v>
      </c>
      <c r="D257" s="94">
        <f t="shared" si="8"/>
        <v>13566.63</v>
      </c>
      <c r="E257" s="94">
        <f t="shared" si="9"/>
        <v>15194.625600000001</v>
      </c>
      <c r="F257" s="180">
        <v>0.12</v>
      </c>
    </row>
    <row r="258" spans="1:6">
      <c r="A258" s="349" t="s">
        <v>448</v>
      </c>
      <c r="B258" s="7" t="s">
        <v>449</v>
      </c>
      <c r="C258" s="220">
        <v>12920.599999999999</v>
      </c>
      <c r="D258" s="94">
        <f t="shared" si="8"/>
        <v>13566.63</v>
      </c>
      <c r="E258" s="94">
        <f t="shared" si="9"/>
        <v>15194.625600000001</v>
      </c>
      <c r="F258" s="180">
        <v>0.12</v>
      </c>
    </row>
    <row r="259" spans="1:6">
      <c r="A259" s="349" t="s">
        <v>450</v>
      </c>
      <c r="B259" s="7" t="s">
        <v>445</v>
      </c>
      <c r="C259" s="220">
        <v>23383.975999999999</v>
      </c>
      <c r="D259" s="94">
        <f t="shared" si="8"/>
        <v>24553.174800000001</v>
      </c>
      <c r="E259" s="94">
        <f t="shared" si="9"/>
        <v>27499.555776000005</v>
      </c>
      <c r="F259" s="180">
        <v>0.12</v>
      </c>
    </row>
    <row r="260" spans="1:6">
      <c r="A260" s="349" t="s">
        <v>450</v>
      </c>
      <c r="B260" s="7" t="s">
        <v>451</v>
      </c>
      <c r="C260" s="220">
        <v>23383.975999999999</v>
      </c>
      <c r="D260" s="94">
        <f t="shared" si="8"/>
        <v>24553.174800000001</v>
      </c>
      <c r="E260" s="94">
        <f t="shared" si="9"/>
        <v>27499.555776000005</v>
      </c>
      <c r="F260" s="180">
        <v>0.12</v>
      </c>
    </row>
    <row r="261" spans="1:6">
      <c r="A261" s="349" t="s">
        <v>453</v>
      </c>
      <c r="B261" s="7" t="s">
        <v>452</v>
      </c>
      <c r="C261" s="220">
        <v>8941.24</v>
      </c>
      <c r="D261" s="94">
        <f t="shared" si="8"/>
        <v>9388.3019999999997</v>
      </c>
      <c r="E261" s="94">
        <f t="shared" si="9"/>
        <v>10514.89824</v>
      </c>
      <c r="F261" s="180">
        <v>0.12</v>
      </c>
    </row>
    <row r="262" spans="1:6">
      <c r="A262" s="349" t="s">
        <v>453</v>
      </c>
      <c r="B262" s="7" t="s">
        <v>454</v>
      </c>
      <c r="C262" s="220">
        <v>8941.24</v>
      </c>
      <c r="D262" s="94">
        <f t="shared" si="8"/>
        <v>9388.3019999999997</v>
      </c>
      <c r="E262" s="94">
        <f t="shared" si="9"/>
        <v>10514.89824</v>
      </c>
      <c r="F262" s="180">
        <v>0.12</v>
      </c>
    </row>
    <row r="263" spans="1:6">
      <c r="A263" s="349" t="s">
        <v>456</v>
      </c>
      <c r="B263" s="7" t="s">
        <v>455</v>
      </c>
      <c r="C263" s="220">
        <v>23922.36</v>
      </c>
      <c r="D263" s="94">
        <f t="shared" si="8"/>
        <v>25118.478000000003</v>
      </c>
      <c r="E263" s="94">
        <f t="shared" si="9"/>
        <v>28132.695360000005</v>
      </c>
      <c r="F263" s="180">
        <v>0.12</v>
      </c>
    </row>
    <row r="264" spans="1:6">
      <c r="A264" s="349" t="s">
        <v>456</v>
      </c>
      <c r="B264" s="7" t="s">
        <v>457</v>
      </c>
      <c r="C264" s="220">
        <v>23922.36</v>
      </c>
      <c r="D264" s="94">
        <f t="shared" si="8"/>
        <v>25118.478000000003</v>
      </c>
      <c r="E264" s="94">
        <f t="shared" si="9"/>
        <v>28132.695360000005</v>
      </c>
      <c r="F264" s="180">
        <v>0.12</v>
      </c>
    </row>
    <row r="265" spans="1:6">
      <c r="A265" s="349" t="s">
        <v>459</v>
      </c>
      <c r="B265" s="7" t="s">
        <v>458</v>
      </c>
      <c r="C265" s="220">
        <v>8683.7520000000004</v>
      </c>
      <c r="D265" s="94">
        <f t="shared" si="8"/>
        <v>9117.9396000000015</v>
      </c>
      <c r="E265" s="94">
        <f t="shared" si="9"/>
        <v>10212.092352000003</v>
      </c>
      <c r="F265" s="180">
        <v>0.12</v>
      </c>
    </row>
    <row r="266" spans="1:6">
      <c r="A266" s="349" t="s">
        <v>459</v>
      </c>
      <c r="B266" s="7" t="s">
        <v>460</v>
      </c>
      <c r="C266" s="220">
        <v>8683.7520000000004</v>
      </c>
      <c r="D266" s="94">
        <f t="shared" si="8"/>
        <v>9117.9396000000015</v>
      </c>
      <c r="E266" s="94">
        <f t="shared" si="9"/>
        <v>10212.092352000003</v>
      </c>
      <c r="F266" s="180">
        <v>0.12</v>
      </c>
    </row>
    <row r="267" spans="1:6">
      <c r="A267" s="349" t="s">
        <v>462</v>
      </c>
      <c r="B267" s="7" t="s">
        <v>461</v>
      </c>
      <c r="C267" s="220">
        <v>8941.24</v>
      </c>
      <c r="D267" s="94">
        <f t="shared" si="8"/>
        <v>9388.3019999999997</v>
      </c>
      <c r="E267" s="94">
        <f t="shared" si="9"/>
        <v>10514.89824</v>
      </c>
      <c r="F267" s="180">
        <v>0.12</v>
      </c>
    </row>
    <row r="268" spans="1:6">
      <c r="A268" s="349" t="s">
        <v>462</v>
      </c>
      <c r="B268" s="7" t="s">
        <v>463</v>
      </c>
      <c r="C268" s="220">
        <v>8941.24</v>
      </c>
      <c r="D268" s="94">
        <f t="shared" si="8"/>
        <v>9388.3019999999997</v>
      </c>
      <c r="E268" s="94">
        <f t="shared" si="9"/>
        <v>10514.89824</v>
      </c>
      <c r="F268" s="180">
        <v>0.12</v>
      </c>
    </row>
    <row r="269" spans="1:6">
      <c r="A269" s="349" t="s">
        <v>465</v>
      </c>
      <c r="B269" s="7" t="s">
        <v>464</v>
      </c>
      <c r="C269" s="220">
        <v>23922.36</v>
      </c>
      <c r="D269" s="94">
        <f t="shared" si="8"/>
        <v>25118.478000000003</v>
      </c>
      <c r="E269" s="94">
        <f t="shared" si="9"/>
        <v>28132.695360000005</v>
      </c>
      <c r="F269" s="180">
        <v>0.12</v>
      </c>
    </row>
    <row r="270" spans="1:6">
      <c r="A270" s="349" t="s">
        <v>465</v>
      </c>
      <c r="B270" s="7" t="s">
        <v>466</v>
      </c>
      <c r="C270" s="220">
        <v>23922.36</v>
      </c>
      <c r="D270" s="94">
        <f t="shared" si="8"/>
        <v>25118.478000000003</v>
      </c>
      <c r="E270" s="94">
        <f t="shared" si="9"/>
        <v>28132.695360000005</v>
      </c>
      <c r="F270" s="180">
        <v>0.12</v>
      </c>
    </row>
    <row r="271" spans="1:6">
      <c r="A271" s="349" t="s">
        <v>468</v>
      </c>
      <c r="B271" s="7" t="s">
        <v>467</v>
      </c>
      <c r="C271" s="220">
        <v>8683.7520000000004</v>
      </c>
      <c r="D271" s="94">
        <f t="shared" si="8"/>
        <v>9117.9396000000015</v>
      </c>
      <c r="E271" s="94">
        <f t="shared" si="9"/>
        <v>10212.092352000003</v>
      </c>
      <c r="F271" s="180">
        <v>0.12</v>
      </c>
    </row>
    <row r="272" spans="1:6">
      <c r="A272" s="349" t="s">
        <v>468</v>
      </c>
      <c r="B272" s="7" t="s">
        <v>469</v>
      </c>
      <c r="C272" s="220">
        <v>8683.7520000000004</v>
      </c>
      <c r="D272" s="94">
        <f t="shared" si="8"/>
        <v>9117.9396000000015</v>
      </c>
      <c r="E272" s="94">
        <f t="shared" si="9"/>
        <v>10212.092352000003</v>
      </c>
      <c r="F272" s="180">
        <v>0.12</v>
      </c>
    </row>
    <row r="273" spans="1:6">
      <c r="A273" s="349" t="s">
        <v>471</v>
      </c>
      <c r="B273" s="7" t="s">
        <v>470</v>
      </c>
      <c r="C273" s="220">
        <v>5781.7759999999998</v>
      </c>
      <c r="D273" s="94">
        <f t="shared" si="8"/>
        <v>6070.8648000000003</v>
      </c>
      <c r="E273" s="94">
        <f t="shared" si="9"/>
        <v>6799.3685760000008</v>
      </c>
      <c r="F273" s="180">
        <v>0.12</v>
      </c>
    </row>
    <row r="274" spans="1:6">
      <c r="A274" s="349" t="s">
        <v>471</v>
      </c>
      <c r="B274" s="7" t="s">
        <v>472</v>
      </c>
      <c r="C274" s="220">
        <v>5781.7759999999998</v>
      </c>
      <c r="D274" s="94">
        <f t="shared" si="8"/>
        <v>6070.8648000000003</v>
      </c>
      <c r="E274" s="94">
        <f t="shared" si="9"/>
        <v>6799.3685760000008</v>
      </c>
      <c r="F274" s="180">
        <v>0.12</v>
      </c>
    </row>
    <row r="275" spans="1:6">
      <c r="A275" s="349" t="s">
        <v>471</v>
      </c>
      <c r="B275" s="7" t="s">
        <v>472</v>
      </c>
      <c r="C275" s="220">
        <v>5781.7759999999998</v>
      </c>
      <c r="D275" s="94">
        <f t="shared" si="8"/>
        <v>6070.8648000000003</v>
      </c>
      <c r="E275" s="94">
        <f t="shared" si="9"/>
        <v>6799.3685760000008</v>
      </c>
      <c r="F275" s="180">
        <v>0.12</v>
      </c>
    </row>
    <row r="276" spans="1:6">
      <c r="A276" s="349" t="s">
        <v>474</v>
      </c>
      <c r="B276" s="7" t="s">
        <v>473</v>
      </c>
      <c r="C276" s="220">
        <v>8941.24</v>
      </c>
      <c r="D276" s="94">
        <f t="shared" si="8"/>
        <v>9388.3019999999997</v>
      </c>
      <c r="E276" s="94">
        <f t="shared" si="9"/>
        <v>10514.89824</v>
      </c>
      <c r="F276" s="180">
        <v>0.12</v>
      </c>
    </row>
    <row r="277" spans="1:6">
      <c r="A277" s="349" t="s">
        <v>476</v>
      </c>
      <c r="B277" s="7" t="s">
        <v>475</v>
      </c>
      <c r="C277" s="220">
        <v>14980.503999999999</v>
      </c>
      <c r="D277" s="94">
        <f t="shared" si="8"/>
        <v>15729.529199999999</v>
      </c>
      <c r="E277" s="94">
        <f t="shared" si="9"/>
        <v>17617.072704000002</v>
      </c>
      <c r="F277" s="180">
        <v>0.12</v>
      </c>
    </row>
    <row r="278" spans="1:6">
      <c r="A278" s="349" t="s">
        <v>478</v>
      </c>
      <c r="B278" s="7" t="s">
        <v>477</v>
      </c>
      <c r="C278" s="220">
        <v>8660.3439999999991</v>
      </c>
      <c r="D278" s="94">
        <f t="shared" si="8"/>
        <v>9093.3611999999994</v>
      </c>
      <c r="E278" s="94">
        <f t="shared" si="9"/>
        <v>10184.564544000001</v>
      </c>
      <c r="F278" s="180">
        <v>0.12</v>
      </c>
    </row>
    <row r="279" spans="1:6">
      <c r="A279" s="355">
        <v>3065077</v>
      </c>
      <c r="B279" s="223" t="s">
        <v>479</v>
      </c>
      <c r="C279" s="220">
        <v>4218.9839999999995</v>
      </c>
      <c r="D279" s="94">
        <f t="shared" si="8"/>
        <v>4429.9331999999995</v>
      </c>
      <c r="E279" s="94">
        <f t="shared" si="9"/>
        <v>4961.5251840000001</v>
      </c>
      <c r="F279" s="180">
        <v>0.12</v>
      </c>
    </row>
    <row r="280" spans="1:6">
      <c r="A280" s="356" t="s">
        <v>481</v>
      </c>
      <c r="B280" s="13" t="s">
        <v>480</v>
      </c>
      <c r="C280" s="220">
        <v>23623.723199999997</v>
      </c>
      <c r="D280" s="94">
        <f t="shared" si="8"/>
        <v>24804.909359999998</v>
      </c>
      <c r="E280" s="94">
        <f t="shared" si="9"/>
        <v>27781.498483200001</v>
      </c>
      <c r="F280" s="180">
        <v>0.12</v>
      </c>
    </row>
    <row r="281" spans="1:6">
      <c r="A281" s="356" t="s">
        <v>483</v>
      </c>
      <c r="B281" s="13" t="s">
        <v>482</v>
      </c>
      <c r="C281" s="220">
        <v>578.54103999999995</v>
      </c>
      <c r="D281" s="94">
        <f t="shared" si="8"/>
        <v>607.46809199999996</v>
      </c>
      <c r="E281" s="94">
        <f t="shared" si="9"/>
        <v>680.36426303999997</v>
      </c>
      <c r="F281" s="180">
        <v>0.12</v>
      </c>
    </row>
    <row r="282" spans="1:6">
      <c r="A282" s="356" t="s">
        <v>485</v>
      </c>
      <c r="B282" s="13" t="s">
        <v>484</v>
      </c>
      <c r="C282" s="220">
        <v>5134.5447999999997</v>
      </c>
      <c r="D282" s="94">
        <f t="shared" si="8"/>
        <v>5391.2720399999998</v>
      </c>
      <c r="E282" s="94">
        <f t="shared" si="9"/>
        <v>6038.2246848000004</v>
      </c>
      <c r="F282" s="180">
        <v>0.12</v>
      </c>
    </row>
    <row r="283" spans="1:6">
      <c r="A283" s="356" t="s">
        <v>487</v>
      </c>
      <c r="B283" s="13" t="s">
        <v>486</v>
      </c>
      <c r="C283" s="220">
        <v>5134.5447999999997</v>
      </c>
      <c r="D283" s="94">
        <f t="shared" si="8"/>
        <v>5391.2720399999998</v>
      </c>
      <c r="E283" s="94">
        <f t="shared" si="9"/>
        <v>6038.2246848000004</v>
      </c>
      <c r="F283" s="180">
        <v>0.12</v>
      </c>
    </row>
    <row r="284" spans="1:6">
      <c r="A284" s="356" t="s">
        <v>489</v>
      </c>
      <c r="B284" s="13" t="s">
        <v>488</v>
      </c>
      <c r="C284" s="220">
        <v>24129.945839999997</v>
      </c>
      <c r="D284" s="94">
        <f t="shared" si="8"/>
        <v>25336.443131999997</v>
      </c>
      <c r="E284" s="94">
        <f t="shared" si="9"/>
        <v>28376.816307839999</v>
      </c>
      <c r="F284" s="180">
        <v>0.12</v>
      </c>
    </row>
    <row r="285" spans="1:6">
      <c r="A285" s="356" t="s">
        <v>491</v>
      </c>
      <c r="B285" s="13" t="s">
        <v>490</v>
      </c>
      <c r="C285" s="220">
        <v>24129.945839999997</v>
      </c>
      <c r="D285" s="94">
        <f t="shared" si="8"/>
        <v>25336.443131999997</v>
      </c>
      <c r="E285" s="94">
        <f t="shared" si="9"/>
        <v>28376.816307839999</v>
      </c>
      <c r="F285" s="180">
        <v>0.12</v>
      </c>
    </row>
    <row r="286" spans="1:6">
      <c r="A286" s="356" t="s">
        <v>493</v>
      </c>
      <c r="B286" s="13" t="s">
        <v>492</v>
      </c>
      <c r="C286" s="220">
        <v>12077.024960000001</v>
      </c>
      <c r="D286" s="94">
        <f t="shared" si="8"/>
        <v>12680.876208000001</v>
      </c>
      <c r="E286" s="94">
        <f t="shared" si="9"/>
        <v>14202.581352960004</v>
      </c>
      <c r="F286" s="180">
        <v>0.12</v>
      </c>
    </row>
    <row r="287" spans="1:6">
      <c r="A287" s="356" t="s">
        <v>495</v>
      </c>
      <c r="B287" s="13" t="s">
        <v>494</v>
      </c>
      <c r="C287" s="220">
        <v>14656.346319999999</v>
      </c>
      <c r="D287" s="94">
        <f t="shared" si="8"/>
        <v>15389.163635999999</v>
      </c>
      <c r="E287" s="94">
        <f t="shared" si="9"/>
        <v>17235.863272320003</v>
      </c>
      <c r="F287" s="180">
        <v>0.12</v>
      </c>
    </row>
    <row r="288" spans="1:6">
      <c r="A288" s="356" t="s">
        <v>497</v>
      </c>
      <c r="B288" s="13" t="s">
        <v>496</v>
      </c>
      <c r="C288" s="220">
        <v>33989.235280000001</v>
      </c>
      <c r="D288" s="94">
        <f t="shared" si="8"/>
        <v>35688.697044</v>
      </c>
      <c r="E288" s="94">
        <f t="shared" si="9"/>
        <v>39971.340689280005</v>
      </c>
      <c r="F288" s="180">
        <v>0.12</v>
      </c>
    </row>
    <row r="289" spans="1:6">
      <c r="A289" s="356" t="s">
        <v>499</v>
      </c>
      <c r="B289" s="13" t="s">
        <v>498</v>
      </c>
      <c r="C289" s="220">
        <v>68026.684880000001</v>
      </c>
      <c r="D289" s="94">
        <f t="shared" si="8"/>
        <v>71428.019123999999</v>
      </c>
      <c r="E289" s="94">
        <f t="shared" si="9"/>
        <v>79999.381418880002</v>
      </c>
      <c r="F289" s="180">
        <v>0.12</v>
      </c>
    </row>
    <row r="290" spans="1:6">
      <c r="A290" s="356" t="s">
        <v>501</v>
      </c>
      <c r="B290" s="13" t="s">
        <v>500</v>
      </c>
      <c r="C290" s="220">
        <v>68026.684880000001</v>
      </c>
      <c r="D290" s="94">
        <f t="shared" si="8"/>
        <v>71428.019123999999</v>
      </c>
      <c r="E290" s="94">
        <f t="shared" si="9"/>
        <v>79999.381418880002</v>
      </c>
      <c r="F290" s="180">
        <v>0.12</v>
      </c>
    </row>
    <row r="291" spans="1:6">
      <c r="A291" s="356" t="s">
        <v>503</v>
      </c>
      <c r="B291" s="13" t="s">
        <v>502</v>
      </c>
      <c r="C291" s="220">
        <v>23623.723199999997</v>
      </c>
      <c r="D291" s="94">
        <f t="shared" si="8"/>
        <v>24804.909359999998</v>
      </c>
      <c r="E291" s="94">
        <f t="shared" si="9"/>
        <v>27781.498483200001</v>
      </c>
      <c r="F291" s="180">
        <v>0.12</v>
      </c>
    </row>
    <row r="292" spans="1:6">
      <c r="A292" s="356" t="s">
        <v>505</v>
      </c>
      <c r="B292" s="13" t="s">
        <v>504</v>
      </c>
      <c r="C292" s="220">
        <v>10244.98552</v>
      </c>
      <c r="D292" s="94">
        <f t="shared" si="8"/>
        <v>10757.234796000001</v>
      </c>
      <c r="E292" s="94">
        <f t="shared" si="9"/>
        <v>12048.102971520002</v>
      </c>
      <c r="F292" s="180">
        <v>0.12</v>
      </c>
    </row>
    <row r="293" spans="1:6">
      <c r="A293" s="356" t="s">
        <v>507</v>
      </c>
      <c r="B293" s="13" t="s">
        <v>506</v>
      </c>
      <c r="C293" s="220">
        <v>14150.12984</v>
      </c>
      <c r="D293" s="94">
        <f t="shared" si="8"/>
        <v>14857.636332</v>
      </c>
      <c r="E293" s="94">
        <f t="shared" si="9"/>
        <v>16640.552691840003</v>
      </c>
      <c r="F293" s="180">
        <v>0.12</v>
      </c>
    </row>
    <row r="294" spans="1:6">
      <c r="A294" s="356" t="s">
        <v>509</v>
      </c>
      <c r="B294" s="13" t="s">
        <v>508</v>
      </c>
      <c r="C294" s="220">
        <v>23334.4496</v>
      </c>
      <c r="D294" s="94">
        <f t="shared" si="8"/>
        <v>24501.17208</v>
      </c>
      <c r="E294" s="94">
        <f t="shared" si="9"/>
        <v>27441.312729600002</v>
      </c>
      <c r="F294" s="180">
        <v>0.12</v>
      </c>
    </row>
    <row r="295" spans="1:6">
      <c r="A295" s="356" t="s">
        <v>511</v>
      </c>
      <c r="B295" s="13" t="s">
        <v>510</v>
      </c>
      <c r="C295" s="220">
        <v>7304.0721600000006</v>
      </c>
      <c r="D295" s="94">
        <f t="shared" si="8"/>
        <v>7669.2757680000013</v>
      </c>
      <c r="E295" s="94">
        <f t="shared" si="9"/>
        <v>8589.5888601600018</v>
      </c>
      <c r="F295" s="180">
        <v>0.12</v>
      </c>
    </row>
    <row r="296" spans="1:6">
      <c r="A296" s="356" t="s">
        <v>513</v>
      </c>
      <c r="B296" s="13" t="s">
        <v>512</v>
      </c>
      <c r="C296" s="220">
        <v>8412.9399199999989</v>
      </c>
      <c r="D296" s="94">
        <f t="shared" si="8"/>
        <v>8833.5869159999984</v>
      </c>
      <c r="E296" s="94">
        <f t="shared" si="9"/>
        <v>9893.6173459199999</v>
      </c>
      <c r="F296" s="180">
        <v>0.12</v>
      </c>
    </row>
    <row r="297" spans="1:6">
      <c r="A297" s="356" t="s">
        <v>515</v>
      </c>
      <c r="B297" s="13" t="s">
        <v>514</v>
      </c>
      <c r="C297" s="220">
        <v>9353.0606399999997</v>
      </c>
      <c r="D297" s="94">
        <f t="shared" si="8"/>
        <v>9820.7136719999999</v>
      </c>
      <c r="E297" s="94">
        <f t="shared" si="9"/>
        <v>10999.199312640001</v>
      </c>
      <c r="F297" s="180">
        <v>0.12</v>
      </c>
    </row>
    <row r="298" spans="1:6">
      <c r="A298" s="356" t="s">
        <v>517</v>
      </c>
      <c r="B298" s="13" t="s">
        <v>516</v>
      </c>
      <c r="C298" s="220">
        <v>11763.647280000001</v>
      </c>
      <c r="D298" s="94">
        <f t="shared" si="8"/>
        <v>12351.829644000001</v>
      </c>
      <c r="E298" s="94">
        <f t="shared" si="9"/>
        <v>13834.049201280002</v>
      </c>
      <c r="F298" s="180">
        <v>0.12</v>
      </c>
    </row>
    <row r="299" spans="1:6">
      <c r="A299" s="356" t="s">
        <v>519</v>
      </c>
      <c r="B299" s="13" t="s">
        <v>518</v>
      </c>
      <c r="C299" s="220">
        <v>2314.1641599999998</v>
      </c>
      <c r="D299" s="94">
        <f t="shared" si="8"/>
        <v>2429.8723679999998</v>
      </c>
      <c r="E299" s="94">
        <f t="shared" si="9"/>
        <v>2721.4570521599999</v>
      </c>
      <c r="F299" s="180">
        <v>0.12</v>
      </c>
    </row>
    <row r="300" spans="1:6">
      <c r="A300" s="356" t="s">
        <v>521</v>
      </c>
      <c r="B300" s="13" t="s">
        <v>520</v>
      </c>
      <c r="C300" s="220">
        <v>2723.9581600000001</v>
      </c>
      <c r="D300" s="94">
        <f t="shared" si="8"/>
        <v>2860.1560680000002</v>
      </c>
      <c r="E300" s="94">
        <f t="shared" si="9"/>
        <v>3203.3747961600006</v>
      </c>
      <c r="F300" s="180">
        <v>0.12</v>
      </c>
    </row>
    <row r="301" spans="1:6">
      <c r="A301" s="356" t="s">
        <v>523</v>
      </c>
      <c r="B301" s="13" t="s">
        <v>522</v>
      </c>
      <c r="C301" s="220">
        <v>15066.15264</v>
      </c>
      <c r="D301" s="94">
        <f t="shared" si="8"/>
        <v>15819.460272</v>
      </c>
      <c r="E301" s="94">
        <f t="shared" si="9"/>
        <v>17717.795504640002</v>
      </c>
      <c r="F301" s="180">
        <v>0.12</v>
      </c>
    </row>
    <row r="302" spans="1:6">
      <c r="A302" s="356" t="s">
        <v>525</v>
      </c>
      <c r="B302" s="13" t="s">
        <v>524</v>
      </c>
      <c r="C302" s="220">
        <v>7304.0721600000006</v>
      </c>
      <c r="D302" s="94">
        <f t="shared" si="8"/>
        <v>7669.2757680000013</v>
      </c>
      <c r="E302" s="94">
        <f t="shared" si="9"/>
        <v>8589.5888601600018</v>
      </c>
      <c r="F302" s="180">
        <v>0.12</v>
      </c>
    </row>
    <row r="303" spans="1:6">
      <c r="A303" s="356" t="s">
        <v>527</v>
      </c>
      <c r="B303" s="13" t="s">
        <v>526</v>
      </c>
      <c r="C303" s="220">
        <v>3278.3951199999997</v>
      </c>
      <c r="D303" s="94">
        <f t="shared" si="8"/>
        <v>3442.3148759999999</v>
      </c>
      <c r="E303" s="94">
        <f t="shared" si="9"/>
        <v>3855.3926611200004</v>
      </c>
      <c r="F303" s="180">
        <v>0.12</v>
      </c>
    </row>
    <row r="304" spans="1:6">
      <c r="A304" s="356" t="s">
        <v>529</v>
      </c>
      <c r="B304" s="13" t="s">
        <v>528</v>
      </c>
      <c r="C304" s="220">
        <v>8268.3031199999987</v>
      </c>
      <c r="D304" s="94">
        <f t="shared" si="8"/>
        <v>8681.7182759999996</v>
      </c>
      <c r="E304" s="94">
        <f t="shared" si="9"/>
        <v>9723.5244691200005</v>
      </c>
      <c r="F304" s="180">
        <v>0.12</v>
      </c>
    </row>
    <row r="305" spans="1:6">
      <c r="A305" s="356" t="s">
        <v>531</v>
      </c>
      <c r="B305" s="13" t="s">
        <v>530</v>
      </c>
      <c r="C305" s="220">
        <v>11884.18</v>
      </c>
      <c r="D305" s="94">
        <f t="shared" si="8"/>
        <v>12478.389000000001</v>
      </c>
      <c r="E305" s="94">
        <f t="shared" si="9"/>
        <v>13975.795680000003</v>
      </c>
      <c r="F305" s="180">
        <v>0.12</v>
      </c>
    </row>
    <row r="306" spans="1:6">
      <c r="A306" s="356" t="s">
        <v>533</v>
      </c>
      <c r="B306" s="13" t="s">
        <v>532</v>
      </c>
      <c r="C306" s="220">
        <v>16970.510479999997</v>
      </c>
      <c r="D306" s="94">
        <f t="shared" si="8"/>
        <v>17819.036003999998</v>
      </c>
      <c r="E306" s="94">
        <f t="shared" si="9"/>
        <v>19957.320324479999</v>
      </c>
      <c r="F306" s="180">
        <v>0.12</v>
      </c>
    </row>
    <row r="307" spans="1:6">
      <c r="A307" s="356" t="s">
        <v>535</v>
      </c>
      <c r="B307" s="13" t="s">
        <v>534</v>
      </c>
      <c r="C307" s="220">
        <v>3085.5439999999999</v>
      </c>
      <c r="D307" s="94">
        <f t="shared" si="8"/>
        <v>3239.8211999999999</v>
      </c>
      <c r="E307" s="94">
        <f t="shared" si="9"/>
        <v>3628.5997440000001</v>
      </c>
      <c r="F307" s="180">
        <v>0.12</v>
      </c>
    </row>
    <row r="308" spans="1:6">
      <c r="A308" s="356" t="s">
        <v>537</v>
      </c>
      <c r="B308" s="13" t="s">
        <v>536</v>
      </c>
      <c r="C308" s="220">
        <v>819.59415999999999</v>
      </c>
      <c r="D308" s="94">
        <f t="shared" si="8"/>
        <v>860.57386800000006</v>
      </c>
      <c r="E308" s="94">
        <f t="shared" si="9"/>
        <v>963.8427321600002</v>
      </c>
      <c r="F308" s="180">
        <v>0.12</v>
      </c>
    </row>
    <row r="309" spans="1:6">
      <c r="A309" s="356" t="s">
        <v>539</v>
      </c>
      <c r="B309" s="13" t="s">
        <v>538</v>
      </c>
      <c r="C309" s="220">
        <v>3085.5439999999999</v>
      </c>
      <c r="D309" s="94">
        <f t="shared" si="8"/>
        <v>3239.8211999999999</v>
      </c>
      <c r="E309" s="94">
        <f t="shared" si="9"/>
        <v>3628.5997440000001</v>
      </c>
      <c r="F309" s="180">
        <v>0.12</v>
      </c>
    </row>
    <row r="310" spans="1:6">
      <c r="A310" s="356" t="s">
        <v>541</v>
      </c>
      <c r="B310" s="13" t="s">
        <v>540</v>
      </c>
      <c r="C310" s="220">
        <v>2314.1641599999998</v>
      </c>
      <c r="D310" s="94">
        <f t="shared" si="8"/>
        <v>2429.8723679999998</v>
      </c>
      <c r="E310" s="94">
        <f t="shared" si="9"/>
        <v>2721.4570521599999</v>
      </c>
      <c r="F310" s="180">
        <v>0.12</v>
      </c>
    </row>
    <row r="311" spans="1:6">
      <c r="A311" s="356" t="s">
        <v>543</v>
      </c>
      <c r="B311" s="13" t="s">
        <v>542</v>
      </c>
      <c r="C311" s="220">
        <v>2247.1680000000001</v>
      </c>
      <c r="D311" s="94">
        <f t="shared" si="8"/>
        <v>2359.5264000000002</v>
      </c>
      <c r="E311" s="94">
        <f t="shared" si="9"/>
        <v>2642.6695680000003</v>
      </c>
      <c r="F311" s="180">
        <v>0.12</v>
      </c>
    </row>
    <row r="312" spans="1:6">
      <c r="A312" s="356" t="s">
        <v>545</v>
      </c>
      <c r="B312" s="13" t="s">
        <v>544</v>
      </c>
      <c r="C312" s="220">
        <v>13402.847919999998</v>
      </c>
      <c r="D312" s="94">
        <f t="shared" si="8"/>
        <v>14072.990315999999</v>
      </c>
      <c r="E312" s="94">
        <f t="shared" si="9"/>
        <v>15761.74915392</v>
      </c>
      <c r="F312" s="180">
        <v>0.12</v>
      </c>
    </row>
    <row r="313" spans="1:6">
      <c r="A313" s="356" t="s">
        <v>547</v>
      </c>
      <c r="B313" s="13" t="s">
        <v>546</v>
      </c>
      <c r="C313" s="220">
        <v>8195.9847199999986</v>
      </c>
      <c r="D313" s="94">
        <f t="shared" si="8"/>
        <v>8605.7839559999993</v>
      </c>
      <c r="E313" s="94">
        <f t="shared" si="9"/>
        <v>9638.4780307199999</v>
      </c>
      <c r="F313" s="180">
        <v>0.12</v>
      </c>
    </row>
    <row r="314" spans="1:6">
      <c r="A314" s="356" t="s">
        <v>549</v>
      </c>
      <c r="B314" s="13" t="s">
        <v>548</v>
      </c>
      <c r="C314" s="220">
        <v>12510.935359999998</v>
      </c>
      <c r="D314" s="94">
        <f t="shared" si="8"/>
        <v>13136.482127999998</v>
      </c>
      <c r="E314" s="94">
        <f t="shared" si="9"/>
        <v>14712.859983359998</v>
      </c>
      <c r="F314" s="180">
        <v>0.12</v>
      </c>
    </row>
    <row r="315" spans="1:6">
      <c r="A315" s="356" t="s">
        <v>551</v>
      </c>
      <c r="B315" s="13" t="s">
        <v>550</v>
      </c>
      <c r="C315" s="220">
        <v>15692.90184</v>
      </c>
      <c r="D315" s="94">
        <f t="shared" si="8"/>
        <v>16477.546932000001</v>
      </c>
      <c r="E315" s="94">
        <f t="shared" si="9"/>
        <v>18454.852563840002</v>
      </c>
      <c r="F315" s="180">
        <v>0.12</v>
      </c>
    </row>
    <row r="316" spans="1:6">
      <c r="A316" s="356" t="s">
        <v>553</v>
      </c>
      <c r="B316" s="13" t="s">
        <v>552</v>
      </c>
      <c r="C316" s="220">
        <v>9449.4954400000006</v>
      </c>
      <c r="D316" s="94">
        <f t="shared" si="8"/>
        <v>9921.9702120000002</v>
      </c>
      <c r="E316" s="94">
        <f t="shared" si="9"/>
        <v>11112.606637440002</v>
      </c>
      <c r="F316" s="180">
        <v>0.12</v>
      </c>
    </row>
    <row r="317" spans="1:6">
      <c r="A317" s="356" t="s">
        <v>555</v>
      </c>
      <c r="B317" s="13" t="s">
        <v>554</v>
      </c>
      <c r="C317" s="220">
        <v>7207.6496799999995</v>
      </c>
      <c r="D317" s="94">
        <f t="shared" si="8"/>
        <v>7568.0321640000002</v>
      </c>
      <c r="E317" s="94">
        <f t="shared" si="9"/>
        <v>8476.1960236800005</v>
      </c>
      <c r="F317" s="180">
        <v>0.12</v>
      </c>
    </row>
    <row r="318" spans="1:6">
      <c r="A318" s="356" t="s">
        <v>557</v>
      </c>
      <c r="B318" s="13" t="s">
        <v>556</v>
      </c>
      <c r="C318" s="220">
        <v>34495.451760000004</v>
      </c>
      <c r="D318" s="94">
        <f t="shared" si="8"/>
        <v>36220.224348000003</v>
      </c>
      <c r="E318" s="94">
        <f t="shared" si="9"/>
        <v>40566.651269760005</v>
      </c>
      <c r="F318" s="180">
        <v>0.12</v>
      </c>
    </row>
    <row r="319" spans="1:6">
      <c r="A319" s="356" t="s">
        <v>559</v>
      </c>
      <c r="B319" s="13" t="s">
        <v>558</v>
      </c>
      <c r="C319" s="220">
        <v>18682.02952</v>
      </c>
      <c r="D319" s="94">
        <f t="shared" si="8"/>
        <v>19616.130996</v>
      </c>
      <c r="E319" s="94">
        <f t="shared" si="9"/>
        <v>21970.066715520003</v>
      </c>
      <c r="F319" s="180">
        <v>0.12</v>
      </c>
    </row>
    <row r="320" spans="1:6">
      <c r="A320" s="356" t="s">
        <v>561</v>
      </c>
      <c r="B320" s="13" t="s">
        <v>560</v>
      </c>
      <c r="C320" s="220">
        <v>54430.985839999994</v>
      </c>
      <c r="D320" s="94">
        <f t="shared" ref="D320:D383" si="10">C320*1.05</f>
        <v>57152.535131999997</v>
      </c>
      <c r="E320" s="94">
        <f t="shared" ref="E320:E383" si="11">D320*1.12</f>
        <v>64010.839347840003</v>
      </c>
      <c r="F320" s="180">
        <v>0.12</v>
      </c>
    </row>
    <row r="321" spans="1:6">
      <c r="A321" s="356" t="s">
        <v>563</v>
      </c>
      <c r="B321" s="13" t="s">
        <v>562</v>
      </c>
      <c r="C321" s="220">
        <v>54430.985839999994</v>
      </c>
      <c r="D321" s="94">
        <f t="shared" si="10"/>
        <v>57152.535131999997</v>
      </c>
      <c r="E321" s="94">
        <f t="shared" si="11"/>
        <v>64010.839347840003</v>
      </c>
      <c r="F321" s="180">
        <v>0.12</v>
      </c>
    </row>
    <row r="322" spans="1:6">
      <c r="A322" s="356" t="s">
        <v>565</v>
      </c>
      <c r="B322" s="13" t="s">
        <v>564</v>
      </c>
      <c r="C322" s="220">
        <v>18971.29696</v>
      </c>
      <c r="D322" s="94">
        <f t="shared" si="10"/>
        <v>19919.861808000001</v>
      </c>
      <c r="E322" s="94">
        <f t="shared" si="11"/>
        <v>22310.245224960003</v>
      </c>
      <c r="F322" s="180">
        <v>0.12</v>
      </c>
    </row>
    <row r="323" spans="1:6">
      <c r="A323" s="356" t="s">
        <v>567</v>
      </c>
      <c r="B323" s="13" t="s">
        <v>566</v>
      </c>
      <c r="C323" s="220">
        <v>289.27359999999999</v>
      </c>
      <c r="D323" s="94">
        <f t="shared" si="10"/>
        <v>303.73728</v>
      </c>
      <c r="E323" s="94">
        <f t="shared" si="11"/>
        <v>340.18575360000006</v>
      </c>
      <c r="F323" s="180">
        <v>0.12</v>
      </c>
    </row>
    <row r="324" spans="1:6">
      <c r="A324" s="356" t="s">
        <v>569</v>
      </c>
      <c r="B324" s="13" t="s">
        <v>568</v>
      </c>
      <c r="C324" s="220">
        <v>1518.6679199999999</v>
      </c>
      <c r="D324" s="94">
        <f t="shared" si="10"/>
        <v>1594.601316</v>
      </c>
      <c r="E324" s="94">
        <f t="shared" si="11"/>
        <v>1785.9534739200001</v>
      </c>
      <c r="F324" s="180">
        <v>0.12</v>
      </c>
    </row>
    <row r="325" spans="1:6">
      <c r="A325" s="356" t="s">
        <v>571</v>
      </c>
      <c r="B325" s="13" t="s">
        <v>570</v>
      </c>
      <c r="C325" s="220">
        <v>14800.983119999999</v>
      </c>
      <c r="D325" s="94">
        <f t="shared" si="10"/>
        <v>15541.032276</v>
      </c>
      <c r="E325" s="94">
        <f t="shared" si="11"/>
        <v>17405.95614912</v>
      </c>
      <c r="F325" s="180">
        <v>0.12</v>
      </c>
    </row>
    <row r="326" spans="1:6">
      <c r="A326" s="356" t="s">
        <v>573</v>
      </c>
      <c r="B326" s="13" t="s">
        <v>572</v>
      </c>
      <c r="C326" s="220">
        <v>14800.983119999999</v>
      </c>
      <c r="D326" s="94">
        <f t="shared" si="10"/>
        <v>15541.032276</v>
      </c>
      <c r="E326" s="94">
        <f t="shared" si="11"/>
        <v>17405.95614912</v>
      </c>
      <c r="F326" s="180">
        <v>0.12</v>
      </c>
    </row>
    <row r="327" spans="1:6">
      <c r="A327" s="356" t="s">
        <v>575</v>
      </c>
      <c r="B327" s="13" t="s">
        <v>574</v>
      </c>
      <c r="C327" s="220">
        <v>1518.6679199999999</v>
      </c>
      <c r="D327" s="94">
        <f t="shared" si="10"/>
        <v>1594.601316</v>
      </c>
      <c r="E327" s="94">
        <f t="shared" si="11"/>
        <v>1785.9534739200001</v>
      </c>
      <c r="F327" s="180">
        <v>0.12</v>
      </c>
    </row>
    <row r="328" spans="1:6">
      <c r="A328" s="356" t="s">
        <v>577</v>
      </c>
      <c r="B328" s="13" t="s">
        <v>576</v>
      </c>
      <c r="C328" s="220">
        <v>578.54103999999995</v>
      </c>
      <c r="D328" s="94">
        <f t="shared" si="10"/>
        <v>607.46809199999996</v>
      </c>
      <c r="E328" s="94">
        <f t="shared" si="11"/>
        <v>680.36426303999997</v>
      </c>
      <c r="F328" s="180">
        <v>0.12</v>
      </c>
    </row>
    <row r="329" spans="1:6">
      <c r="A329" s="356" t="s">
        <v>579</v>
      </c>
      <c r="B329" s="13" t="s">
        <v>578</v>
      </c>
      <c r="C329" s="220">
        <v>35700.748160000003</v>
      </c>
      <c r="D329" s="94">
        <f t="shared" si="10"/>
        <v>37485.785568000007</v>
      </c>
      <c r="E329" s="94">
        <f t="shared" si="11"/>
        <v>41984.07983616001</v>
      </c>
      <c r="F329" s="180">
        <v>0.12</v>
      </c>
    </row>
    <row r="330" spans="1:6">
      <c r="A330" s="356" t="s">
        <v>581</v>
      </c>
      <c r="B330" s="13" t="s">
        <v>580</v>
      </c>
      <c r="C330" s="220">
        <v>9184.3197599999985</v>
      </c>
      <c r="D330" s="94">
        <f t="shared" si="10"/>
        <v>9643.5357479999984</v>
      </c>
      <c r="E330" s="94">
        <f t="shared" si="11"/>
        <v>10800.760037759999</v>
      </c>
      <c r="F330" s="180">
        <v>0.12</v>
      </c>
    </row>
    <row r="331" spans="1:6">
      <c r="A331" s="356" t="s">
        <v>583</v>
      </c>
      <c r="B331" s="13" t="s">
        <v>582</v>
      </c>
      <c r="C331" s="220">
        <v>24636.174639999997</v>
      </c>
      <c r="D331" s="94">
        <f t="shared" si="10"/>
        <v>25867.983371999999</v>
      </c>
      <c r="E331" s="94">
        <f t="shared" si="11"/>
        <v>28972.14137664</v>
      </c>
      <c r="F331" s="180">
        <v>0.12</v>
      </c>
    </row>
    <row r="332" spans="1:6">
      <c r="A332" s="356" t="s">
        <v>585</v>
      </c>
      <c r="B332" s="13" t="s">
        <v>584</v>
      </c>
      <c r="C332" s="220">
        <v>5954.1389599999993</v>
      </c>
      <c r="D332" s="94">
        <f t="shared" si="10"/>
        <v>6251.8459079999993</v>
      </c>
      <c r="E332" s="94">
        <f t="shared" si="11"/>
        <v>7002.0674169599997</v>
      </c>
      <c r="F332" s="180">
        <v>0.12</v>
      </c>
    </row>
    <row r="333" spans="1:6">
      <c r="A333" s="356" t="s">
        <v>587</v>
      </c>
      <c r="B333" s="13" t="s">
        <v>586</v>
      </c>
      <c r="C333" s="220">
        <v>9666.4383199999993</v>
      </c>
      <c r="D333" s="94">
        <f t="shared" si="10"/>
        <v>10149.760236</v>
      </c>
      <c r="E333" s="94">
        <f t="shared" si="11"/>
        <v>11367.731464320001</v>
      </c>
      <c r="F333" s="180">
        <v>0.12</v>
      </c>
    </row>
    <row r="334" spans="1:6">
      <c r="A334" s="356" t="s">
        <v>589</v>
      </c>
      <c r="B334" s="13" t="s">
        <v>588</v>
      </c>
      <c r="C334" s="220">
        <v>8895.0584800000015</v>
      </c>
      <c r="D334" s="94">
        <f t="shared" si="10"/>
        <v>9339.8114040000019</v>
      </c>
      <c r="E334" s="94">
        <f t="shared" si="11"/>
        <v>10460.588772480003</v>
      </c>
      <c r="F334" s="180">
        <v>0.12</v>
      </c>
    </row>
    <row r="335" spans="1:6">
      <c r="A335" s="356" t="s">
        <v>591</v>
      </c>
      <c r="B335" s="13" t="s">
        <v>590</v>
      </c>
      <c r="C335" s="220">
        <v>33049.102239999993</v>
      </c>
      <c r="D335" s="94">
        <f t="shared" si="10"/>
        <v>34701.557351999996</v>
      </c>
      <c r="E335" s="94">
        <f t="shared" si="11"/>
        <v>38865.744234240003</v>
      </c>
      <c r="F335" s="180">
        <v>0.12</v>
      </c>
    </row>
    <row r="336" spans="1:6">
      <c r="A336" s="356" t="s">
        <v>593</v>
      </c>
      <c r="B336" s="13" t="s">
        <v>592</v>
      </c>
      <c r="C336" s="220">
        <v>54406.881759999997</v>
      </c>
      <c r="D336" s="94">
        <f t="shared" si="10"/>
        <v>57127.225848000002</v>
      </c>
      <c r="E336" s="94">
        <f t="shared" si="11"/>
        <v>63982.49294976001</v>
      </c>
      <c r="F336" s="180">
        <v>0.12</v>
      </c>
    </row>
    <row r="337" spans="1:6">
      <c r="A337" s="356" t="s">
        <v>595</v>
      </c>
      <c r="B337" s="13" t="s">
        <v>594</v>
      </c>
      <c r="C337" s="220">
        <v>10244.98552</v>
      </c>
      <c r="D337" s="94">
        <f t="shared" si="10"/>
        <v>10757.234796000001</v>
      </c>
      <c r="E337" s="94">
        <f t="shared" si="11"/>
        <v>12048.102971520002</v>
      </c>
      <c r="F337" s="180">
        <v>0.12</v>
      </c>
    </row>
    <row r="338" spans="1:6">
      <c r="A338" s="356" t="s">
        <v>597</v>
      </c>
      <c r="B338" s="13" t="s">
        <v>596</v>
      </c>
      <c r="C338" s="220">
        <v>12727.878239999998</v>
      </c>
      <c r="D338" s="94">
        <f t="shared" si="10"/>
        <v>13364.272152</v>
      </c>
      <c r="E338" s="94">
        <f t="shared" si="11"/>
        <v>14967.984810240001</v>
      </c>
      <c r="F338" s="180">
        <v>0.12</v>
      </c>
    </row>
    <row r="339" spans="1:6">
      <c r="A339" s="356" t="s">
        <v>599</v>
      </c>
      <c r="B339" s="13" t="s">
        <v>598</v>
      </c>
      <c r="C339" s="220">
        <v>5062.2263999999996</v>
      </c>
      <c r="D339" s="94">
        <f t="shared" si="10"/>
        <v>5315.3377199999995</v>
      </c>
      <c r="E339" s="94">
        <f t="shared" si="11"/>
        <v>5953.1782463999998</v>
      </c>
      <c r="F339" s="180">
        <v>0.12</v>
      </c>
    </row>
    <row r="340" spans="1:6">
      <c r="A340" s="356" t="s">
        <v>601</v>
      </c>
      <c r="B340" s="13" t="s">
        <v>600</v>
      </c>
      <c r="C340" s="220">
        <v>11811.861599999998</v>
      </c>
      <c r="D340" s="94">
        <f t="shared" si="10"/>
        <v>12402.454679999999</v>
      </c>
      <c r="E340" s="94">
        <f t="shared" si="11"/>
        <v>13890.7492416</v>
      </c>
      <c r="F340" s="180">
        <v>0.12</v>
      </c>
    </row>
    <row r="341" spans="1:6">
      <c r="A341" s="356" t="s">
        <v>603</v>
      </c>
      <c r="B341" s="13" t="s">
        <v>602</v>
      </c>
      <c r="C341" s="220">
        <v>12462.721039999999</v>
      </c>
      <c r="D341" s="94">
        <f t="shared" si="10"/>
        <v>13085.857091999998</v>
      </c>
      <c r="E341" s="94">
        <f t="shared" si="11"/>
        <v>14656.15994304</v>
      </c>
      <c r="F341" s="180">
        <v>0.12</v>
      </c>
    </row>
    <row r="342" spans="1:6">
      <c r="A342" s="356" t="s">
        <v>605</v>
      </c>
      <c r="B342" s="13" t="s">
        <v>604</v>
      </c>
      <c r="C342" s="220">
        <v>10606.571359999998</v>
      </c>
      <c r="D342" s="94">
        <f t="shared" si="10"/>
        <v>11136.899927999999</v>
      </c>
      <c r="E342" s="94">
        <f t="shared" si="11"/>
        <v>12473.327919359999</v>
      </c>
      <c r="F342" s="180">
        <v>0.12</v>
      </c>
    </row>
    <row r="343" spans="1:6">
      <c r="A343" s="356" t="s">
        <v>607</v>
      </c>
      <c r="B343" s="13" t="s">
        <v>606</v>
      </c>
      <c r="C343" s="220">
        <v>12269.87608</v>
      </c>
      <c r="D343" s="94">
        <f t="shared" si="10"/>
        <v>12883.369884</v>
      </c>
      <c r="E343" s="94">
        <f t="shared" si="11"/>
        <v>14429.374270080001</v>
      </c>
      <c r="F343" s="180">
        <v>0.12</v>
      </c>
    </row>
    <row r="344" spans="1:6">
      <c r="A344" s="356" t="s">
        <v>609</v>
      </c>
      <c r="B344" s="13" t="s">
        <v>608</v>
      </c>
      <c r="C344" s="220">
        <v>20224.801520000001</v>
      </c>
      <c r="D344" s="94">
        <f t="shared" si="10"/>
        <v>21236.041596000003</v>
      </c>
      <c r="E344" s="94">
        <f t="shared" si="11"/>
        <v>23784.366587520006</v>
      </c>
      <c r="F344" s="180">
        <v>0.12</v>
      </c>
    </row>
    <row r="345" spans="1:6">
      <c r="A345" s="356" t="s">
        <v>611</v>
      </c>
      <c r="B345" s="13" t="s">
        <v>610</v>
      </c>
      <c r="C345" s="220">
        <v>1181.18616</v>
      </c>
      <c r="D345" s="94">
        <f t="shared" si="10"/>
        <v>1240.2454680000001</v>
      </c>
      <c r="E345" s="94">
        <f t="shared" si="11"/>
        <v>1389.0749241600001</v>
      </c>
      <c r="F345" s="180">
        <v>0.12</v>
      </c>
    </row>
    <row r="346" spans="1:6">
      <c r="A346" s="356" t="s">
        <v>613</v>
      </c>
      <c r="B346" s="13" t="s">
        <v>612</v>
      </c>
      <c r="C346" s="220">
        <v>5954.1389599999993</v>
      </c>
      <c r="D346" s="94">
        <f t="shared" si="10"/>
        <v>6251.8459079999993</v>
      </c>
      <c r="E346" s="94">
        <f t="shared" si="11"/>
        <v>7002.0674169599997</v>
      </c>
      <c r="F346" s="180">
        <v>0.12</v>
      </c>
    </row>
    <row r="347" spans="1:6">
      <c r="A347" s="356" t="s">
        <v>615</v>
      </c>
      <c r="B347" s="13" t="s">
        <v>614</v>
      </c>
      <c r="C347" s="220">
        <v>9666.4383199999993</v>
      </c>
      <c r="D347" s="94">
        <f t="shared" si="10"/>
        <v>10149.760236</v>
      </c>
      <c r="E347" s="94">
        <f t="shared" si="11"/>
        <v>11367.731464320001</v>
      </c>
      <c r="F347" s="180">
        <v>0.12</v>
      </c>
    </row>
    <row r="348" spans="1:6">
      <c r="A348" s="356" t="s">
        <v>617</v>
      </c>
      <c r="B348" s="13" t="s">
        <v>616</v>
      </c>
      <c r="C348" s="220">
        <v>17862.423039999998</v>
      </c>
      <c r="D348" s="94">
        <f t="shared" si="10"/>
        <v>18755.544191999998</v>
      </c>
      <c r="E348" s="94">
        <f t="shared" si="11"/>
        <v>21006.209495039999</v>
      </c>
      <c r="F348" s="180">
        <v>0.12</v>
      </c>
    </row>
    <row r="349" spans="1:6">
      <c r="A349" s="356" t="s">
        <v>619</v>
      </c>
      <c r="B349" s="13" t="s">
        <v>618</v>
      </c>
      <c r="C349" s="220">
        <v>3664.0911999999998</v>
      </c>
      <c r="D349" s="94">
        <f t="shared" si="10"/>
        <v>3847.29576</v>
      </c>
      <c r="E349" s="94">
        <f t="shared" si="11"/>
        <v>4308.9712512000006</v>
      </c>
      <c r="F349" s="180">
        <v>0.12</v>
      </c>
    </row>
    <row r="350" spans="1:6">
      <c r="A350" s="356" t="s">
        <v>621</v>
      </c>
      <c r="B350" s="13" t="s">
        <v>620</v>
      </c>
      <c r="C350" s="220">
        <v>12052.92088</v>
      </c>
      <c r="D350" s="94">
        <f t="shared" si="10"/>
        <v>12655.566924000001</v>
      </c>
      <c r="E350" s="94">
        <f t="shared" si="11"/>
        <v>14174.234954880003</v>
      </c>
      <c r="F350" s="180">
        <v>0.12</v>
      </c>
    </row>
    <row r="351" spans="1:6">
      <c r="A351" s="356" t="s">
        <v>623</v>
      </c>
      <c r="B351" s="13" t="s">
        <v>622</v>
      </c>
      <c r="C351" s="220">
        <v>8003.1397599999991</v>
      </c>
      <c r="D351" s="94">
        <f t="shared" si="10"/>
        <v>8403.2967479999988</v>
      </c>
      <c r="E351" s="94">
        <f t="shared" si="11"/>
        <v>9411.6923577599991</v>
      </c>
      <c r="F351" s="180">
        <v>0.12</v>
      </c>
    </row>
    <row r="352" spans="1:6">
      <c r="A352" s="356" t="s">
        <v>625</v>
      </c>
      <c r="B352" s="13" t="s">
        <v>624</v>
      </c>
      <c r="C352" s="220">
        <v>5785.4042399999998</v>
      </c>
      <c r="D352" s="94">
        <f t="shared" si="10"/>
        <v>6074.6744520000002</v>
      </c>
      <c r="E352" s="94">
        <f t="shared" si="11"/>
        <v>6803.635386240001</v>
      </c>
      <c r="F352" s="180">
        <v>0.12</v>
      </c>
    </row>
    <row r="353" spans="1:6">
      <c r="A353" s="356" t="s">
        <v>627</v>
      </c>
      <c r="B353" s="13" t="s">
        <v>626</v>
      </c>
      <c r="C353" s="220">
        <v>7472.8130400000009</v>
      </c>
      <c r="D353" s="94">
        <f t="shared" si="10"/>
        <v>7846.453692000001</v>
      </c>
      <c r="E353" s="94">
        <f t="shared" si="11"/>
        <v>8788.0281350400019</v>
      </c>
      <c r="F353" s="180">
        <v>0.12</v>
      </c>
    </row>
    <row r="354" spans="1:6">
      <c r="A354" s="356" t="s">
        <v>629</v>
      </c>
      <c r="B354" s="13" t="s">
        <v>628</v>
      </c>
      <c r="C354" s="220">
        <v>2772.1786400000001</v>
      </c>
      <c r="D354" s="94">
        <f t="shared" si="10"/>
        <v>2910.7875720000002</v>
      </c>
      <c r="E354" s="94">
        <f t="shared" si="11"/>
        <v>3260.0820806400006</v>
      </c>
      <c r="F354" s="180">
        <v>0.12</v>
      </c>
    </row>
    <row r="355" spans="1:6">
      <c r="A355" s="356" t="s">
        <v>631</v>
      </c>
      <c r="B355" s="13" t="s">
        <v>630</v>
      </c>
      <c r="C355" s="220">
        <v>10293.19368</v>
      </c>
      <c r="D355" s="94">
        <f t="shared" si="10"/>
        <v>10807.853364000001</v>
      </c>
      <c r="E355" s="94">
        <f t="shared" si="11"/>
        <v>12104.795767680002</v>
      </c>
      <c r="F355" s="180">
        <v>0.12</v>
      </c>
    </row>
    <row r="356" spans="1:6">
      <c r="A356" s="356" t="s">
        <v>633</v>
      </c>
      <c r="B356" s="13" t="s">
        <v>632</v>
      </c>
      <c r="C356" s="220">
        <v>14656.346319999999</v>
      </c>
      <c r="D356" s="94">
        <f t="shared" si="10"/>
        <v>15389.163635999999</v>
      </c>
      <c r="E356" s="94">
        <f t="shared" si="11"/>
        <v>17235.863272320003</v>
      </c>
      <c r="F356" s="180">
        <v>0.12</v>
      </c>
    </row>
    <row r="357" spans="1:6">
      <c r="A357" s="356" t="s">
        <v>635</v>
      </c>
      <c r="B357" s="13" t="s">
        <v>634</v>
      </c>
      <c r="C357" s="220">
        <v>11787.757520000001</v>
      </c>
      <c r="D357" s="94">
        <f t="shared" si="10"/>
        <v>12377.145396000002</v>
      </c>
      <c r="E357" s="94">
        <f t="shared" si="11"/>
        <v>13862.402843520003</v>
      </c>
      <c r="F357" s="180">
        <v>0.12</v>
      </c>
    </row>
    <row r="358" spans="1:6">
      <c r="A358" s="356" t="s">
        <v>637</v>
      </c>
      <c r="B358" s="13" t="s">
        <v>636</v>
      </c>
      <c r="C358" s="220">
        <v>6604.9983999999995</v>
      </c>
      <c r="D358" s="94">
        <f t="shared" si="10"/>
        <v>6935.2483199999997</v>
      </c>
      <c r="E358" s="94">
        <f t="shared" si="11"/>
        <v>7767.4781184000003</v>
      </c>
      <c r="F358" s="180">
        <v>0.12</v>
      </c>
    </row>
    <row r="359" spans="1:6">
      <c r="A359" s="356" t="s">
        <v>639</v>
      </c>
      <c r="B359" s="13" t="s">
        <v>638</v>
      </c>
      <c r="C359" s="220">
        <v>11715.439119999999</v>
      </c>
      <c r="D359" s="94">
        <f t="shared" si="10"/>
        <v>12301.211076</v>
      </c>
      <c r="E359" s="94">
        <f t="shared" si="11"/>
        <v>13777.356405120001</v>
      </c>
      <c r="F359" s="180">
        <v>0.12</v>
      </c>
    </row>
    <row r="360" spans="1:6">
      <c r="A360" s="356" t="s">
        <v>641</v>
      </c>
      <c r="B360" s="13" t="s">
        <v>640</v>
      </c>
      <c r="C360" s="220">
        <v>10293.19368</v>
      </c>
      <c r="D360" s="94">
        <f t="shared" si="10"/>
        <v>10807.853364000001</v>
      </c>
      <c r="E360" s="94">
        <f t="shared" si="11"/>
        <v>12104.795767680002</v>
      </c>
      <c r="F360" s="180">
        <v>0.12</v>
      </c>
    </row>
    <row r="361" spans="1:6">
      <c r="A361" s="356" t="s">
        <v>643</v>
      </c>
      <c r="B361" s="13" t="s">
        <v>642</v>
      </c>
      <c r="C361" s="220">
        <v>34013.339359999998</v>
      </c>
      <c r="D361" s="94">
        <f t="shared" si="10"/>
        <v>35714.006328000003</v>
      </c>
      <c r="E361" s="94">
        <f t="shared" si="11"/>
        <v>39999.687087360006</v>
      </c>
      <c r="F361" s="180">
        <v>0.12</v>
      </c>
    </row>
    <row r="362" spans="1:6">
      <c r="A362" s="356" t="s">
        <v>645</v>
      </c>
      <c r="B362" s="13" t="s">
        <v>644</v>
      </c>
      <c r="C362" s="220">
        <v>2748.0622400000002</v>
      </c>
      <c r="D362" s="94">
        <f t="shared" si="10"/>
        <v>2885.4653520000002</v>
      </c>
      <c r="E362" s="94">
        <f t="shared" si="11"/>
        <v>3231.7211942400004</v>
      </c>
      <c r="F362" s="180">
        <v>0.12</v>
      </c>
    </row>
    <row r="363" spans="1:6">
      <c r="A363" s="356" t="s">
        <v>647</v>
      </c>
      <c r="B363" s="13" t="s">
        <v>646</v>
      </c>
      <c r="C363" s="220">
        <v>12462.721039999999</v>
      </c>
      <c r="D363" s="94">
        <f t="shared" si="10"/>
        <v>13085.857091999998</v>
      </c>
      <c r="E363" s="94">
        <f t="shared" si="11"/>
        <v>14656.15994304</v>
      </c>
      <c r="F363" s="180">
        <v>0.12</v>
      </c>
    </row>
    <row r="364" spans="1:6">
      <c r="A364" s="356" t="s">
        <v>649</v>
      </c>
      <c r="B364" s="13" t="s">
        <v>648</v>
      </c>
      <c r="C364" s="220">
        <v>8075.4581599999992</v>
      </c>
      <c r="D364" s="94">
        <f t="shared" si="10"/>
        <v>8479.2310679999991</v>
      </c>
      <c r="E364" s="94">
        <f t="shared" si="11"/>
        <v>9496.7387961599998</v>
      </c>
      <c r="F364" s="180">
        <v>0.12</v>
      </c>
    </row>
    <row r="365" spans="1:6">
      <c r="A365" s="356" t="s">
        <v>651</v>
      </c>
      <c r="B365" s="13" t="s">
        <v>650</v>
      </c>
      <c r="C365" s="220">
        <v>9642.3342399999983</v>
      </c>
      <c r="D365" s="94">
        <f t="shared" si="10"/>
        <v>10124.450951999999</v>
      </c>
      <c r="E365" s="94">
        <f t="shared" si="11"/>
        <v>11339.38506624</v>
      </c>
      <c r="F365" s="180">
        <v>0.12</v>
      </c>
    </row>
    <row r="366" spans="1:6">
      <c r="A366" s="356" t="s">
        <v>653</v>
      </c>
      <c r="B366" s="13" t="s">
        <v>652</v>
      </c>
      <c r="C366" s="220">
        <v>7665.6518399999995</v>
      </c>
      <c r="D366" s="94">
        <f t="shared" si="10"/>
        <v>8048.934432</v>
      </c>
      <c r="E366" s="94">
        <f t="shared" si="11"/>
        <v>9014.8065638400003</v>
      </c>
      <c r="F366" s="180">
        <v>0.12</v>
      </c>
    </row>
    <row r="367" spans="1:6">
      <c r="A367" s="356" t="s">
        <v>655</v>
      </c>
      <c r="B367" s="13" t="s">
        <v>654</v>
      </c>
      <c r="C367" s="220">
        <v>38135.445039999999</v>
      </c>
      <c r="D367" s="94">
        <f t="shared" si="10"/>
        <v>40042.217292000001</v>
      </c>
      <c r="E367" s="94">
        <f t="shared" si="11"/>
        <v>44847.283367040007</v>
      </c>
      <c r="F367" s="180">
        <v>0.12</v>
      </c>
    </row>
    <row r="368" spans="1:6">
      <c r="A368" s="356" t="s">
        <v>657</v>
      </c>
      <c r="B368" s="13" t="s">
        <v>656</v>
      </c>
      <c r="C368" s="220">
        <v>6966.5903999999991</v>
      </c>
      <c r="D368" s="94">
        <f t="shared" si="10"/>
        <v>7314.9199199999994</v>
      </c>
      <c r="E368" s="94">
        <f t="shared" si="11"/>
        <v>8192.7103103999998</v>
      </c>
      <c r="F368" s="180">
        <v>0.12</v>
      </c>
    </row>
    <row r="369" spans="1:6">
      <c r="A369" s="356" t="s">
        <v>659</v>
      </c>
      <c r="B369" s="13" t="s">
        <v>658</v>
      </c>
      <c r="C369" s="220">
        <v>13716.225599999998</v>
      </c>
      <c r="D369" s="94">
        <f t="shared" si="10"/>
        <v>14402.036879999998</v>
      </c>
      <c r="E369" s="94">
        <f t="shared" si="11"/>
        <v>16130.2813056</v>
      </c>
      <c r="F369" s="180">
        <v>0.12</v>
      </c>
    </row>
    <row r="370" spans="1:6">
      <c r="A370" s="356" t="s">
        <v>661</v>
      </c>
      <c r="B370" s="13" t="s">
        <v>660</v>
      </c>
      <c r="C370" s="220">
        <v>6291.6207199999999</v>
      </c>
      <c r="D370" s="94">
        <f t="shared" si="10"/>
        <v>6606.2017560000004</v>
      </c>
      <c r="E370" s="94">
        <f t="shared" si="11"/>
        <v>7398.9459667200008</v>
      </c>
      <c r="F370" s="180">
        <v>0.12</v>
      </c>
    </row>
    <row r="371" spans="1:6">
      <c r="A371" s="356" t="s">
        <v>663</v>
      </c>
      <c r="B371" s="13" t="s">
        <v>662</v>
      </c>
      <c r="C371" s="220">
        <v>56021.972159999998</v>
      </c>
      <c r="D371" s="94">
        <f t="shared" si="10"/>
        <v>58823.070767999998</v>
      </c>
      <c r="E371" s="94">
        <f t="shared" si="11"/>
        <v>65881.839260160006</v>
      </c>
      <c r="F371" s="180">
        <v>0.12</v>
      </c>
    </row>
    <row r="372" spans="1:6">
      <c r="A372" s="356" t="s">
        <v>665</v>
      </c>
      <c r="B372" s="13" t="s">
        <v>664</v>
      </c>
      <c r="C372" s="220">
        <v>9184.3197599999985</v>
      </c>
      <c r="D372" s="94">
        <f t="shared" si="10"/>
        <v>9643.5357479999984</v>
      </c>
      <c r="E372" s="94">
        <f t="shared" si="11"/>
        <v>10800.760037759999</v>
      </c>
      <c r="F372" s="180">
        <v>0.12</v>
      </c>
    </row>
    <row r="373" spans="1:6">
      <c r="A373" s="356" t="s">
        <v>667</v>
      </c>
      <c r="B373" s="13" t="s">
        <v>666</v>
      </c>
      <c r="C373" s="220">
        <v>56021.972159999998</v>
      </c>
      <c r="D373" s="94">
        <f t="shared" si="10"/>
        <v>58823.070767999998</v>
      </c>
      <c r="E373" s="94">
        <f t="shared" si="11"/>
        <v>65881.839260160006</v>
      </c>
      <c r="F373" s="180">
        <v>0.12</v>
      </c>
    </row>
    <row r="374" spans="1:6">
      <c r="A374" s="356" t="s">
        <v>669</v>
      </c>
      <c r="B374" s="13" t="s">
        <v>668</v>
      </c>
      <c r="C374" s="220">
        <v>56021.972159999998</v>
      </c>
      <c r="D374" s="94">
        <f t="shared" si="10"/>
        <v>58823.070767999998</v>
      </c>
      <c r="E374" s="94">
        <f t="shared" si="11"/>
        <v>65881.839260160006</v>
      </c>
      <c r="F374" s="180">
        <v>0.12</v>
      </c>
    </row>
    <row r="375" spans="1:6">
      <c r="A375" s="356" t="s">
        <v>671</v>
      </c>
      <c r="B375" s="13" t="s">
        <v>670</v>
      </c>
      <c r="C375" s="220">
        <v>8919.1625599999988</v>
      </c>
      <c r="D375" s="94">
        <f t="shared" si="10"/>
        <v>9365.1206879999991</v>
      </c>
      <c r="E375" s="94">
        <f t="shared" si="11"/>
        <v>10488.93517056</v>
      </c>
      <c r="F375" s="180">
        <v>0.12</v>
      </c>
    </row>
    <row r="376" spans="1:6">
      <c r="A376" s="356" t="s">
        <v>673</v>
      </c>
      <c r="B376" s="13" t="s">
        <v>672</v>
      </c>
      <c r="C376" s="220">
        <v>9184.3197599999985</v>
      </c>
      <c r="D376" s="94">
        <f t="shared" si="10"/>
        <v>9643.5357479999984</v>
      </c>
      <c r="E376" s="94">
        <f t="shared" si="11"/>
        <v>10800.760037759999</v>
      </c>
      <c r="F376" s="180">
        <v>0.12</v>
      </c>
    </row>
    <row r="377" spans="1:6">
      <c r="A377" s="356" t="s">
        <v>675</v>
      </c>
      <c r="B377" s="13" t="s">
        <v>674</v>
      </c>
      <c r="C377" s="220">
        <v>9642.3342399999983</v>
      </c>
      <c r="D377" s="94">
        <f t="shared" si="10"/>
        <v>10124.450951999999</v>
      </c>
      <c r="E377" s="94">
        <f t="shared" si="11"/>
        <v>11339.38506624</v>
      </c>
      <c r="F377" s="180">
        <v>0.12</v>
      </c>
    </row>
    <row r="378" spans="1:6">
      <c r="A378" s="356" t="s">
        <v>677</v>
      </c>
      <c r="B378" s="13" t="s">
        <v>676</v>
      </c>
      <c r="C378" s="220">
        <v>24636.174639999997</v>
      </c>
      <c r="D378" s="94">
        <f t="shared" si="10"/>
        <v>25867.983371999999</v>
      </c>
      <c r="E378" s="94">
        <f t="shared" si="11"/>
        <v>28972.14137664</v>
      </c>
      <c r="F378" s="180">
        <v>0.12</v>
      </c>
    </row>
    <row r="379" spans="1:6">
      <c r="A379" s="356" t="s">
        <v>679</v>
      </c>
      <c r="B379" s="13" t="s">
        <v>678</v>
      </c>
      <c r="C379" s="220">
        <v>8919.1625599999988</v>
      </c>
      <c r="D379" s="94">
        <f t="shared" si="10"/>
        <v>9365.1206879999991</v>
      </c>
      <c r="E379" s="94">
        <f t="shared" si="11"/>
        <v>10488.93517056</v>
      </c>
      <c r="F379" s="180">
        <v>0.12</v>
      </c>
    </row>
    <row r="380" spans="1:6">
      <c r="A380" s="356" t="s">
        <v>681</v>
      </c>
      <c r="B380" s="13" t="s">
        <v>680</v>
      </c>
      <c r="C380" s="220">
        <v>7665.6518399999995</v>
      </c>
      <c r="D380" s="94">
        <f t="shared" si="10"/>
        <v>8048.934432</v>
      </c>
      <c r="E380" s="94">
        <f t="shared" si="11"/>
        <v>9014.8065638400003</v>
      </c>
      <c r="F380" s="180">
        <v>0.12</v>
      </c>
    </row>
    <row r="381" spans="1:6">
      <c r="A381" s="356" t="s">
        <v>683</v>
      </c>
      <c r="B381" s="13" t="s">
        <v>682</v>
      </c>
      <c r="C381" s="220">
        <v>5761.3001599999998</v>
      </c>
      <c r="D381" s="94">
        <f t="shared" si="10"/>
        <v>6049.3651680000003</v>
      </c>
      <c r="E381" s="94">
        <f t="shared" si="11"/>
        <v>6775.2889881600013</v>
      </c>
      <c r="F381" s="180">
        <v>0.12</v>
      </c>
    </row>
    <row r="382" spans="1:6">
      <c r="A382" s="356" t="s">
        <v>685</v>
      </c>
      <c r="B382" s="13" t="s">
        <v>684</v>
      </c>
      <c r="C382" s="220">
        <v>9642.3342399999983</v>
      </c>
      <c r="D382" s="94">
        <f t="shared" si="10"/>
        <v>10124.450951999999</v>
      </c>
      <c r="E382" s="94">
        <f t="shared" si="11"/>
        <v>11339.38506624</v>
      </c>
      <c r="F382" s="180">
        <v>0.12</v>
      </c>
    </row>
    <row r="383" spans="1:6">
      <c r="A383" s="356" t="s">
        <v>687</v>
      </c>
      <c r="B383" s="13" t="s">
        <v>686</v>
      </c>
      <c r="C383" s="220">
        <v>8919.1625599999988</v>
      </c>
      <c r="D383" s="94">
        <f t="shared" si="10"/>
        <v>9365.1206879999991</v>
      </c>
      <c r="E383" s="94">
        <f t="shared" si="11"/>
        <v>10488.93517056</v>
      </c>
      <c r="F383" s="180">
        <v>0.12</v>
      </c>
    </row>
    <row r="384" spans="1:6">
      <c r="A384" s="356" t="s">
        <v>689</v>
      </c>
      <c r="B384" s="13" t="s">
        <v>688</v>
      </c>
      <c r="C384" s="220">
        <v>2772.1786400000001</v>
      </c>
      <c r="D384" s="94">
        <f t="shared" ref="D384:D447" si="12">C384*1.05</f>
        <v>2910.7875720000002</v>
      </c>
      <c r="E384" s="94">
        <f t="shared" ref="E384:E447" si="13">D384*1.12</f>
        <v>3260.0820806400006</v>
      </c>
      <c r="F384" s="180">
        <v>0.12</v>
      </c>
    </row>
    <row r="385" spans="1:6">
      <c r="A385" s="356" t="s">
        <v>691</v>
      </c>
      <c r="B385" s="13" t="s">
        <v>690</v>
      </c>
      <c r="C385" s="220">
        <v>3519.4543999999996</v>
      </c>
      <c r="D385" s="94">
        <f t="shared" si="12"/>
        <v>3695.4271199999998</v>
      </c>
      <c r="E385" s="94">
        <f t="shared" si="13"/>
        <v>4138.8783744000002</v>
      </c>
      <c r="F385" s="180">
        <v>0.12</v>
      </c>
    </row>
    <row r="386" spans="1:6">
      <c r="A386" s="356" t="s">
        <v>693</v>
      </c>
      <c r="B386" s="13" t="s">
        <v>692</v>
      </c>
      <c r="C386" s="220">
        <v>5038.1223200000004</v>
      </c>
      <c r="D386" s="94">
        <f t="shared" si="12"/>
        <v>5290.0284360000005</v>
      </c>
      <c r="E386" s="94">
        <f t="shared" si="13"/>
        <v>5924.831848320001</v>
      </c>
      <c r="F386" s="180">
        <v>0.12</v>
      </c>
    </row>
    <row r="387" spans="1:6">
      <c r="A387" s="356" t="s">
        <v>695</v>
      </c>
      <c r="B387" s="13" t="s">
        <v>694</v>
      </c>
      <c r="C387" s="220">
        <v>11016.365359999998</v>
      </c>
      <c r="D387" s="94">
        <f t="shared" si="12"/>
        <v>11567.183627999999</v>
      </c>
      <c r="E387" s="94">
        <f t="shared" si="13"/>
        <v>12955.24566336</v>
      </c>
      <c r="F387" s="180">
        <v>0.12</v>
      </c>
    </row>
    <row r="388" spans="1:6">
      <c r="A388" s="356" t="s">
        <v>696</v>
      </c>
      <c r="B388" s="13" t="s">
        <v>236</v>
      </c>
      <c r="C388" s="220">
        <v>30614.417679999999</v>
      </c>
      <c r="D388" s="94">
        <f t="shared" si="12"/>
        <v>32145.138564000001</v>
      </c>
      <c r="E388" s="94">
        <f t="shared" si="13"/>
        <v>36002.555191680003</v>
      </c>
      <c r="F388" s="180">
        <v>0.12</v>
      </c>
    </row>
    <row r="389" spans="1:6">
      <c r="A389" s="356" t="s">
        <v>698</v>
      </c>
      <c r="B389" s="13" t="s">
        <v>697</v>
      </c>
      <c r="C389" s="220">
        <v>47633.142479999995</v>
      </c>
      <c r="D389" s="94">
        <f t="shared" si="12"/>
        <v>50014.799604</v>
      </c>
      <c r="E389" s="94">
        <f t="shared" si="13"/>
        <v>56016.575556480006</v>
      </c>
      <c r="F389" s="180">
        <v>0.12</v>
      </c>
    </row>
    <row r="390" spans="1:6">
      <c r="A390" s="356" t="s">
        <v>699</v>
      </c>
      <c r="B390" s="13" t="s">
        <v>234</v>
      </c>
      <c r="C390" s="220">
        <v>42522.701760000004</v>
      </c>
      <c r="D390" s="94">
        <f t="shared" si="12"/>
        <v>44648.836848000006</v>
      </c>
      <c r="E390" s="94">
        <f t="shared" si="13"/>
        <v>50006.697269760014</v>
      </c>
      <c r="F390" s="180">
        <v>0.12</v>
      </c>
    </row>
    <row r="391" spans="1:6">
      <c r="A391" s="356" t="s">
        <v>701</v>
      </c>
      <c r="B391" s="13" t="s">
        <v>700</v>
      </c>
      <c r="C391" s="220">
        <v>5713.0858399999988</v>
      </c>
      <c r="D391" s="94">
        <f t="shared" si="12"/>
        <v>5998.740131999999</v>
      </c>
      <c r="E391" s="94">
        <f t="shared" si="13"/>
        <v>6718.5889478399995</v>
      </c>
      <c r="F391" s="180">
        <v>0.12</v>
      </c>
    </row>
    <row r="392" spans="1:6">
      <c r="A392" s="356" t="s">
        <v>703</v>
      </c>
      <c r="B392" s="13" t="s">
        <v>702</v>
      </c>
      <c r="C392" s="220">
        <v>2362.36616</v>
      </c>
      <c r="D392" s="94">
        <f t="shared" si="12"/>
        <v>2480.4844680000001</v>
      </c>
      <c r="E392" s="94">
        <f t="shared" si="13"/>
        <v>2778.1426041600002</v>
      </c>
      <c r="F392" s="180">
        <v>0.12</v>
      </c>
    </row>
    <row r="393" spans="1:6">
      <c r="A393" s="356" t="s">
        <v>705</v>
      </c>
      <c r="B393" s="13" t="s">
        <v>704</v>
      </c>
      <c r="C393" s="220">
        <v>7448.708959999999</v>
      </c>
      <c r="D393" s="94">
        <f t="shared" si="12"/>
        <v>7821.1444079999992</v>
      </c>
      <c r="E393" s="94">
        <f t="shared" si="13"/>
        <v>8759.6817369599994</v>
      </c>
      <c r="F393" s="180">
        <v>0.12</v>
      </c>
    </row>
    <row r="394" spans="1:6">
      <c r="A394" s="356" t="s">
        <v>707</v>
      </c>
      <c r="B394" s="13" t="s">
        <v>706</v>
      </c>
      <c r="C394" s="220">
        <v>2772.1786400000001</v>
      </c>
      <c r="D394" s="94">
        <f t="shared" si="12"/>
        <v>2910.7875720000002</v>
      </c>
      <c r="E394" s="94">
        <f t="shared" si="13"/>
        <v>3260.0820806400006</v>
      </c>
      <c r="F394" s="180">
        <v>0.12</v>
      </c>
    </row>
    <row r="395" spans="1:6">
      <c r="A395" s="356" t="s">
        <v>709</v>
      </c>
      <c r="B395" s="13" t="s">
        <v>708</v>
      </c>
      <c r="C395" s="220">
        <v>2362.36616</v>
      </c>
      <c r="D395" s="94">
        <f t="shared" si="12"/>
        <v>2480.4844680000001</v>
      </c>
      <c r="E395" s="94">
        <f t="shared" si="13"/>
        <v>2778.1426041600002</v>
      </c>
      <c r="F395" s="180">
        <v>0.12</v>
      </c>
    </row>
    <row r="396" spans="1:6">
      <c r="A396" s="356" t="s">
        <v>710</v>
      </c>
      <c r="B396" s="13" t="s">
        <v>580</v>
      </c>
      <c r="C396" s="220">
        <v>9184.3197599999985</v>
      </c>
      <c r="D396" s="94">
        <f t="shared" si="12"/>
        <v>9643.5357479999984</v>
      </c>
      <c r="E396" s="94">
        <f t="shared" si="13"/>
        <v>10800.760037759999</v>
      </c>
      <c r="F396" s="180">
        <v>0.12</v>
      </c>
    </row>
    <row r="397" spans="1:6">
      <c r="A397" s="356" t="s">
        <v>712</v>
      </c>
      <c r="B397" s="13" t="s">
        <v>711</v>
      </c>
      <c r="C397" s="220">
        <v>15427.738479999998</v>
      </c>
      <c r="D397" s="94">
        <f t="shared" si="12"/>
        <v>16199.125403999999</v>
      </c>
      <c r="E397" s="94">
        <f t="shared" si="13"/>
        <v>18143.020452479999</v>
      </c>
      <c r="F397" s="180">
        <v>0.12</v>
      </c>
    </row>
    <row r="398" spans="1:6">
      <c r="A398" s="356" t="s">
        <v>714</v>
      </c>
      <c r="B398" s="13" t="s">
        <v>713</v>
      </c>
      <c r="C398" s="220">
        <v>12125.23928</v>
      </c>
      <c r="D398" s="94">
        <f t="shared" si="12"/>
        <v>12731.501244000001</v>
      </c>
      <c r="E398" s="94">
        <f t="shared" si="13"/>
        <v>14259.281393280002</v>
      </c>
      <c r="F398" s="180">
        <v>0.12</v>
      </c>
    </row>
    <row r="399" spans="1:6">
      <c r="A399" s="356" t="s">
        <v>715</v>
      </c>
      <c r="B399" s="13" t="s">
        <v>690</v>
      </c>
      <c r="C399" s="220">
        <v>3519.4543999999996</v>
      </c>
      <c r="D399" s="94">
        <f t="shared" si="12"/>
        <v>3695.4271199999998</v>
      </c>
      <c r="E399" s="94">
        <f t="shared" si="13"/>
        <v>4138.8783744000002</v>
      </c>
      <c r="F399" s="180">
        <v>0.12</v>
      </c>
    </row>
    <row r="400" spans="1:6">
      <c r="A400" s="356" t="s">
        <v>717</v>
      </c>
      <c r="B400" s="13" t="s">
        <v>716</v>
      </c>
      <c r="C400" s="220">
        <v>3784.6177599999996</v>
      </c>
      <c r="D400" s="94">
        <f t="shared" si="12"/>
        <v>3973.8486479999997</v>
      </c>
      <c r="E400" s="94">
        <f t="shared" si="13"/>
        <v>4450.7104857599998</v>
      </c>
      <c r="F400" s="180">
        <v>0.12</v>
      </c>
    </row>
    <row r="401" spans="1:6">
      <c r="A401" s="356" t="s">
        <v>719</v>
      </c>
      <c r="B401" s="13" t="s">
        <v>718</v>
      </c>
      <c r="C401" s="220">
        <v>5158.6488799999997</v>
      </c>
      <c r="D401" s="94">
        <f t="shared" si="12"/>
        <v>5416.5813239999998</v>
      </c>
      <c r="E401" s="94">
        <f t="shared" si="13"/>
        <v>6066.5710828800002</v>
      </c>
      <c r="F401" s="180">
        <v>0.12</v>
      </c>
    </row>
    <row r="402" spans="1:6">
      <c r="A402" s="356" t="s">
        <v>721</v>
      </c>
      <c r="B402" s="13" t="s">
        <v>720</v>
      </c>
      <c r="C402" s="220">
        <v>8195.9847199999986</v>
      </c>
      <c r="D402" s="94">
        <f t="shared" si="12"/>
        <v>8605.7839559999993</v>
      </c>
      <c r="E402" s="94">
        <f t="shared" si="13"/>
        <v>9638.4780307199999</v>
      </c>
      <c r="F402" s="180">
        <v>0.12</v>
      </c>
    </row>
    <row r="403" spans="1:6">
      <c r="A403" s="356" t="s">
        <v>723</v>
      </c>
      <c r="B403" s="13" t="s">
        <v>722</v>
      </c>
      <c r="C403" s="220">
        <v>47681.350639999997</v>
      </c>
      <c r="D403" s="94">
        <f t="shared" si="12"/>
        <v>50065.418171999998</v>
      </c>
      <c r="E403" s="94">
        <f t="shared" si="13"/>
        <v>56073.26835264</v>
      </c>
      <c r="F403" s="180">
        <v>0.12</v>
      </c>
    </row>
    <row r="404" spans="1:6">
      <c r="A404" s="356" t="s">
        <v>725</v>
      </c>
      <c r="B404" s="13" t="s">
        <v>724</v>
      </c>
      <c r="C404" s="220">
        <v>11498.483919999999</v>
      </c>
      <c r="D404" s="94">
        <f t="shared" si="12"/>
        <v>12073.408115999999</v>
      </c>
      <c r="E404" s="94">
        <f t="shared" si="13"/>
        <v>13522.217089919999</v>
      </c>
      <c r="F404" s="180">
        <v>0.12</v>
      </c>
    </row>
    <row r="405" spans="1:6">
      <c r="A405" s="356" t="s">
        <v>727</v>
      </c>
      <c r="B405" s="13" t="s">
        <v>726</v>
      </c>
      <c r="C405" s="220">
        <v>8895.0584800000015</v>
      </c>
      <c r="D405" s="94">
        <f t="shared" si="12"/>
        <v>9339.8114040000019</v>
      </c>
      <c r="E405" s="94">
        <f t="shared" si="13"/>
        <v>10460.588772480003</v>
      </c>
      <c r="F405" s="180">
        <v>0.12</v>
      </c>
    </row>
    <row r="406" spans="1:6">
      <c r="A406" s="356" t="s">
        <v>729</v>
      </c>
      <c r="B406" s="13" t="s">
        <v>728</v>
      </c>
      <c r="C406" s="220">
        <v>6484.4718399999992</v>
      </c>
      <c r="D406" s="94">
        <f t="shared" si="12"/>
        <v>6808.6954319999995</v>
      </c>
      <c r="E406" s="94">
        <f t="shared" si="13"/>
        <v>7625.7388838400002</v>
      </c>
      <c r="F406" s="180">
        <v>0.12</v>
      </c>
    </row>
    <row r="407" spans="1:6">
      <c r="A407" s="356" t="s">
        <v>731</v>
      </c>
      <c r="B407" s="13" t="s">
        <v>730</v>
      </c>
      <c r="C407" s="220">
        <v>10606.571359999998</v>
      </c>
      <c r="D407" s="94">
        <f t="shared" si="12"/>
        <v>11136.899927999999</v>
      </c>
      <c r="E407" s="94">
        <f t="shared" si="13"/>
        <v>12473.327919359999</v>
      </c>
      <c r="F407" s="180">
        <v>0.12</v>
      </c>
    </row>
    <row r="408" spans="1:6">
      <c r="A408" s="356" t="s">
        <v>733</v>
      </c>
      <c r="B408" s="13" t="s">
        <v>732</v>
      </c>
      <c r="C408" s="220">
        <v>12462.721039999999</v>
      </c>
      <c r="D408" s="94">
        <f t="shared" si="12"/>
        <v>13085.857091999998</v>
      </c>
      <c r="E408" s="94">
        <f t="shared" si="13"/>
        <v>14656.15994304</v>
      </c>
      <c r="F408" s="180">
        <v>0.12</v>
      </c>
    </row>
    <row r="409" spans="1:6">
      <c r="A409" s="356" t="s">
        <v>735</v>
      </c>
      <c r="B409" s="13" t="s">
        <v>734</v>
      </c>
      <c r="C409" s="220">
        <v>8702.2073600000003</v>
      </c>
      <c r="D409" s="94">
        <f t="shared" si="12"/>
        <v>9137.317728</v>
      </c>
      <c r="E409" s="94">
        <f t="shared" si="13"/>
        <v>10233.79585536</v>
      </c>
      <c r="F409" s="180">
        <v>0.12</v>
      </c>
    </row>
    <row r="410" spans="1:6">
      <c r="A410" s="356" t="s">
        <v>737</v>
      </c>
      <c r="B410" s="13" t="s">
        <v>736</v>
      </c>
      <c r="C410" s="220">
        <v>13378.743840000001</v>
      </c>
      <c r="D410" s="94">
        <f t="shared" si="12"/>
        <v>14047.681032000002</v>
      </c>
      <c r="E410" s="94">
        <f t="shared" si="13"/>
        <v>15733.402755840005</v>
      </c>
      <c r="F410" s="180">
        <v>0.12</v>
      </c>
    </row>
    <row r="411" spans="1:6">
      <c r="A411" s="356" t="s">
        <v>739</v>
      </c>
      <c r="B411" s="13" t="s">
        <v>738</v>
      </c>
      <c r="C411" s="220">
        <v>9112.0013599999984</v>
      </c>
      <c r="D411" s="94">
        <f t="shared" si="12"/>
        <v>9567.6014279999981</v>
      </c>
      <c r="E411" s="94">
        <f t="shared" si="13"/>
        <v>10715.713599359999</v>
      </c>
      <c r="F411" s="180">
        <v>0.12</v>
      </c>
    </row>
    <row r="412" spans="1:6">
      <c r="A412" s="356" t="s">
        <v>741</v>
      </c>
      <c r="B412" s="13" t="s">
        <v>740</v>
      </c>
      <c r="C412" s="220">
        <v>6894.2719999999999</v>
      </c>
      <c r="D412" s="94">
        <f t="shared" si="12"/>
        <v>7238.9856</v>
      </c>
      <c r="E412" s="94">
        <f t="shared" si="13"/>
        <v>8107.663872000001</v>
      </c>
      <c r="F412" s="180">
        <v>0.12</v>
      </c>
    </row>
    <row r="413" spans="1:6">
      <c r="A413" s="356" t="s">
        <v>743</v>
      </c>
      <c r="B413" s="13" t="s">
        <v>742</v>
      </c>
      <c r="C413" s="220">
        <v>6460.3616000000002</v>
      </c>
      <c r="D413" s="94">
        <f t="shared" si="12"/>
        <v>6783.3796800000009</v>
      </c>
      <c r="E413" s="94">
        <f t="shared" si="13"/>
        <v>7597.3852416000018</v>
      </c>
      <c r="F413" s="180">
        <v>0.12</v>
      </c>
    </row>
    <row r="414" spans="1:6">
      <c r="A414" s="356" t="s">
        <v>745</v>
      </c>
      <c r="B414" s="13" t="s">
        <v>744</v>
      </c>
      <c r="C414" s="220">
        <v>7713.8661599999996</v>
      </c>
      <c r="D414" s="94">
        <f t="shared" si="12"/>
        <v>8099.5594679999995</v>
      </c>
      <c r="E414" s="94">
        <f t="shared" si="13"/>
        <v>9071.5066041600003</v>
      </c>
      <c r="F414" s="180">
        <v>0.12</v>
      </c>
    </row>
    <row r="415" spans="1:6">
      <c r="A415" s="356" t="s">
        <v>747</v>
      </c>
      <c r="B415" s="13" t="s">
        <v>746</v>
      </c>
      <c r="C415" s="220">
        <v>75403.063120000006</v>
      </c>
      <c r="D415" s="94">
        <f t="shared" si="12"/>
        <v>79173.216276000006</v>
      </c>
      <c r="E415" s="94">
        <f t="shared" si="13"/>
        <v>88674.002229120015</v>
      </c>
      <c r="F415" s="180">
        <v>0.12</v>
      </c>
    </row>
    <row r="416" spans="1:6">
      <c r="A416" s="356" t="s">
        <v>749</v>
      </c>
      <c r="B416" s="13" t="s">
        <v>748</v>
      </c>
      <c r="C416" s="220">
        <v>75403.063120000006</v>
      </c>
      <c r="D416" s="94">
        <f t="shared" si="12"/>
        <v>79173.216276000006</v>
      </c>
      <c r="E416" s="94">
        <f t="shared" si="13"/>
        <v>88674.002229120015</v>
      </c>
      <c r="F416" s="180">
        <v>0.12</v>
      </c>
    </row>
    <row r="417" spans="1:6">
      <c r="A417" s="356" t="s">
        <v>751</v>
      </c>
      <c r="B417" s="13" t="s">
        <v>750</v>
      </c>
      <c r="C417" s="220">
        <v>2989.1215199999997</v>
      </c>
      <c r="D417" s="94">
        <f t="shared" si="12"/>
        <v>3138.5775959999996</v>
      </c>
      <c r="E417" s="94">
        <f t="shared" si="13"/>
        <v>3515.2069075199997</v>
      </c>
      <c r="F417" s="180">
        <v>0.12</v>
      </c>
    </row>
    <row r="418" spans="1:6">
      <c r="A418" s="356" t="s">
        <v>753</v>
      </c>
      <c r="B418" s="13" t="s">
        <v>752</v>
      </c>
      <c r="C418" s="220">
        <v>3808.7218399999997</v>
      </c>
      <c r="D418" s="94">
        <f t="shared" si="12"/>
        <v>3999.1579320000001</v>
      </c>
      <c r="E418" s="94">
        <f t="shared" si="13"/>
        <v>4479.0568838400004</v>
      </c>
      <c r="F418" s="180">
        <v>0.12</v>
      </c>
    </row>
    <row r="419" spans="1:6">
      <c r="A419" s="356" t="s">
        <v>755</v>
      </c>
      <c r="B419" s="13" t="s">
        <v>754</v>
      </c>
      <c r="C419" s="220">
        <v>2989.1215199999997</v>
      </c>
      <c r="D419" s="94">
        <f t="shared" si="12"/>
        <v>3138.5775959999996</v>
      </c>
      <c r="E419" s="94">
        <f t="shared" si="13"/>
        <v>3515.2069075199997</v>
      </c>
      <c r="F419" s="180">
        <v>0.12</v>
      </c>
    </row>
    <row r="420" spans="1:6">
      <c r="A420" s="356" t="s">
        <v>757</v>
      </c>
      <c r="B420" s="13" t="s">
        <v>756</v>
      </c>
      <c r="C420" s="220">
        <v>3808.7218399999997</v>
      </c>
      <c r="D420" s="94">
        <f t="shared" si="12"/>
        <v>3999.1579320000001</v>
      </c>
      <c r="E420" s="94">
        <f t="shared" si="13"/>
        <v>4479.0568838400004</v>
      </c>
      <c r="F420" s="180">
        <v>0.12</v>
      </c>
    </row>
    <row r="421" spans="1:6">
      <c r="A421" s="356" t="s">
        <v>759</v>
      </c>
      <c r="B421" s="13" t="s">
        <v>758</v>
      </c>
      <c r="C421" s="220">
        <v>27432.445039999999</v>
      </c>
      <c r="D421" s="94">
        <f t="shared" si="12"/>
        <v>28804.067292</v>
      </c>
      <c r="E421" s="94">
        <f t="shared" si="13"/>
        <v>32260.555367040004</v>
      </c>
      <c r="F421" s="180">
        <v>0.12</v>
      </c>
    </row>
    <row r="422" spans="1:6">
      <c r="A422" s="356" t="s">
        <v>760</v>
      </c>
      <c r="B422" s="13" t="s">
        <v>373</v>
      </c>
      <c r="C422" s="220">
        <v>10702.993840000001</v>
      </c>
      <c r="D422" s="94">
        <f t="shared" si="12"/>
        <v>11238.143532000002</v>
      </c>
      <c r="E422" s="94">
        <f t="shared" si="13"/>
        <v>12586.720755840004</v>
      </c>
      <c r="F422" s="180">
        <v>0.12</v>
      </c>
    </row>
    <row r="423" spans="1:6">
      <c r="A423" s="356" t="s">
        <v>762</v>
      </c>
      <c r="B423" s="13" t="s">
        <v>761</v>
      </c>
      <c r="C423" s="220">
        <v>25552.191279999999</v>
      </c>
      <c r="D423" s="94">
        <f t="shared" si="12"/>
        <v>26829.800844000001</v>
      </c>
      <c r="E423" s="94">
        <f t="shared" si="13"/>
        <v>30049.376945280004</v>
      </c>
      <c r="F423" s="180">
        <v>0.12</v>
      </c>
    </row>
    <row r="424" spans="1:6">
      <c r="A424" s="356" t="s">
        <v>764</v>
      </c>
      <c r="B424" s="13" t="s">
        <v>763</v>
      </c>
      <c r="C424" s="220">
        <v>10968.163359999999</v>
      </c>
      <c r="D424" s="94">
        <f t="shared" si="12"/>
        <v>11516.571527999999</v>
      </c>
      <c r="E424" s="94">
        <f t="shared" si="13"/>
        <v>12898.560111360001</v>
      </c>
      <c r="F424" s="180">
        <v>0.12</v>
      </c>
    </row>
    <row r="425" spans="1:6">
      <c r="A425" s="356" t="s">
        <v>765</v>
      </c>
      <c r="B425" s="13" t="s">
        <v>396</v>
      </c>
      <c r="C425" s="220">
        <v>13499.270399999999</v>
      </c>
      <c r="D425" s="94">
        <f t="shared" si="12"/>
        <v>14174.233920000001</v>
      </c>
      <c r="E425" s="94">
        <f t="shared" si="13"/>
        <v>15875.141990400001</v>
      </c>
      <c r="F425" s="180">
        <v>0.12</v>
      </c>
    </row>
    <row r="426" spans="1:6">
      <c r="A426" s="356" t="s">
        <v>767</v>
      </c>
      <c r="B426" s="13" t="s">
        <v>766</v>
      </c>
      <c r="C426" s="220">
        <v>9160.2218399999983</v>
      </c>
      <c r="D426" s="94">
        <f t="shared" si="12"/>
        <v>9618.232931999999</v>
      </c>
      <c r="E426" s="94">
        <f t="shared" si="13"/>
        <v>10772.420883839999</v>
      </c>
      <c r="F426" s="180">
        <v>0.12</v>
      </c>
    </row>
    <row r="427" spans="1:6">
      <c r="A427" s="356" t="s">
        <v>769</v>
      </c>
      <c r="B427" s="13" t="s">
        <v>768</v>
      </c>
      <c r="C427" s="220">
        <v>9160.2218399999983</v>
      </c>
      <c r="D427" s="94">
        <f t="shared" si="12"/>
        <v>9618.232931999999</v>
      </c>
      <c r="E427" s="94">
        <f t="shared" si="13"/>
        <v>10772.420883839999</v>
      </c>
      <c r="F427" s="180">
        <v>0.12</v>
      </c>
    </row>
    <row r="428" spans="1:6">
      <c r="A428" s="356" t="s">
        <v>771</v>
      </c>
      <c r="B428" s="13" t="s">
        <v>770</v>
      </c>
      <c r="C428" s="220">
        <v>1518.6679199999999</v>
      </c>
      <c r="D428" s="94">
        <f t="shared" si="12"/>
        <v>1594.601316</v>
      </c>
      <c r="E428" s="94">
        <f t="shared" si="13"/>
        <v>1785.9534739200001</v>
      </c>
      <c r="F428" s="180">
        <v>0.12</v>
      </c>
    </row>
    <row r="429" spans="1:6">
      <c r="A429" s="356" t="s">
        <v>773</v>
      </c>
      <c r="B429" s="13" t="s">
        <v>772</v>
      </c>
      <c r="C429" s="220">
        <v>6773.7392799999998</v>
      </c>
      <c r="D429" s="94">
        <f t="shared" si="12"/>
        <v>7112.4262440000002</v>
      </c>
      <c r="E429" s="94">
        <f t="shared" si="13"/>
        <v>7965.9173932800013</v>
      </c>
      <c r="F429" s="180">
        <v>0.12</v>
      </c>
    </row>
    <row r="430" spans="1:6">
      <c r="A430" s="356" t="s">
        <v>775</v>
      </c>
      <c r="B430" s="13" t="s">
        <v>774</v>
      </c>
      <c r="C430" s="220">
        <v>2024.8905599999998</v>
      </c>
      <c r="D430" s="94">
        <f t="shared" si="12"/>
        <v>2126.135088</v>
      </c>
      <c r="E430" s="94">
        <f t="shared" si="13"/>
        <v>2381.2712985600001</v>
      </c>
      <c r="F430" s="180">
        <v>0.12</v>
      </c>
    </row>
    <row r="431" spans="1:6">
      <c r="A431" s="356" t="s">
        <v>776</v>
      </c>
      <c r="B431" s="13" t="s">
        <v>770</v>
      </c>
      <c r="C431" s="220">
        <v>1518.6679199999999</v>
      </c>
      <c r="D431" s="94">
        <f t="shared" si="12"/>
        <v>1594.601316</v>
      </c>
      <c r="E431" s="94">
        <f t="shared" si="13"/>
        <v>1785.9534739200001</v>
      </c>
      <c r="F431" s="180">
        <v>0.12</v>
      </c>
    </row>
    <row r="432" spans="1:6">
      <c r="A432" s="356" t="s">
        <v>778</v>
      </c>
      <c r="B432" s="13" t="s">
        <v>777</v>
      </c>
      <c r="C432" s="220">
        <v>6773.7392799999998</v>
      </c>
      <c r="D432" s="94">
        <f t="shared" si="12"/>
        <v>7112.4262440000002</v>
      </c>
      <c r="E432" s="94">
        <f t="shared" si="13"/>
        <v>7965.9173932800013</v>
      </c>
      <c r="F432" s="180">
        <v>0.12</v>
      </c>
    </row>
    <row r="433" spans="1:6">
      <c r="A433" s="356" t="s">
        <v>779</v>
      </c>
      <c r="B433" s="13" t="s">
        <v>774</v>
      </c>
      <c r="C433" s="220">
        <v>2024.8905599999998</v>
      </c>
      <c r="D433" s="94">
        <f t="shared" si="12"/>
        <v>2126.135088</v>
      </c>
      <c r="E433" s="94">
        <f t="shared" si="13"/>
        <v>2381.2712985600001</v>
      </c>
      <c r="F433" s="180">
        <v>0.12</v>
      </c>
    </row>
    <row r="434" spans="1:6">
      <c r="A434" s="356" t="s">
        <v>781</v>
      </c>
      <c r="B434" s="13" t="s">
        <v>780</v>
      </c>
      <c r="C434" s="220">
        <v>6508.5759200000002</v>
      </c>
      <c r="D434" s="94">
        <f t="shared" si="12"/>
        <v>6834.0047160000004</v>
      </c>
      <c r="E434" s="94">
        <f t="shared" si="13"/>
        <v>7654.0852819200009</v>
      </c>
      <c r="F434" s="180">
        <v>0.12</v>
      </c>
    </row>
    <row r="435" spans="1:6">
      <c r="A435" s="356" t="s">
        <v>783</v>
      </c>
      <c r="B435" s="13" t="s">
        <v>782</v>
      </c>
      <c r="C435" s="220">
        <v>8605.7848799999992</v>
      </c>
      <c r="D435" s="94">
        <f t="shared" si="12"/>
        <v>9036.0741239999988</v>
      </c>
      <c r="E435" s="94">
        <f t="shared" si="13"/>
        <v>10120.403018879999</v>
      </c>
      <c r="F435" s="180">
        <v>0.12</v>
      </c>
    </row>
    <row r="436" spans="1:6">
      <c r="A436" s="356" t="s">
        <v>785</v>
      </c>
      <c r="B436" s="13" t="s">
        <v>784</v>
      </c>
      <c r="C436" s="220">
        <v>16006.273359999997</v>
      </c>
      <c r="D436" s="94">
        <f t="shared" si="12"/>
        <v>16806.587027999998</v>
      </c>
      <c r="E436" s="94">
        <f t="shared" si="13"/>
        <v>18823.37747136</v>
      </c>
      <c r="F436" s="180">
        <v>0.12</v>
      </c>
    </row>
    <row r="437" spans="1:6">
      <c r="A437" s="356" t="s">
        <v>787</v>
      </c>
      <c r="B437" s="13" t="s">
        <v>786</v>
      </c>
      <c r="C437" s="220">
        <v>11233.320559999998</v>
      </c>
      <c r="D437" s="94">
        <f t="shared" si="12"/>
        <v>11794.986587999998</v>
      </c>
      <c r="E437" s="94">
        <f t="shared" si="13"/>
        <v>13210.38497856</v>
      </c>
      <c r="F437" s="180">
        <v>0.12</v>
      </c>
    </row>
    <row r="438" spans="1:6">
      <c r="A438" s="356" t="s">
        <v>789</v>
      </c>
      <c r="B438" s="13" t="s">
        <v>788</v>
      </c>
      <c r="C438" s="220">
        <v>4170.3138399999998</v>
      </c>
      <c r="D438" s="94">
        <f t="shared" si="12"/>
        <v>4378.8295319999997</v>
      </c>
      <c r="E438" s="94">
        <f t="shared" si="13"/>
        <v>4904.2890758399999</v>
      </c>
      <c r="F438" s="180">
        <v>0.12</v>
      </c>
    </row>
    <row r="439" spans="1:6">
      <c r="A439" s="356" t="s">
        <v>791</v>
      </c>
      <c r="B439" s="13" t="s">
        <v>790</v>
      </c>
      <c r="C439" s="220">
        <v>6749.6351999999997</v>
      </c>
      <c r="D439" s="94">
        <f t="shared" si="12"/>
        <v>7087.1169600000003</v>
      </c>
      <c r="E439" s="94">
        <f t="shared" si="13"/>
        <v>7937.5709952000007</v>
      </c>
      <c r="F439" s="180">
        <v>0.12</v>
      </c>
    </row>
    <row r="440" spans="1:6">
      <c r="A440" s="356" t="s">
        <v>792</v>
      </c>
      <c r="B440" s="13" t="s">
        <v>200</v>
      </c>
      <c r="C440" s="220">
        <v>4531.8935199999996</v>
      </c>
      <c r="D440" s="94">
        <f t="shared" si="12"/>
        <v>4758.4881960000002</v>
      </c>
      <c r="E440" s="94">
        <f t="shared" si="13"/>
        <v>5329.5067795200011</v>
      </c>
      <c r="F440" s="180">
        <v>0.12</v>
      </c>
    </row>
    <row r="441" spans="1:6">
      <c r="A441" s="356" t="s">
        <v>794</v>
      </c>
      <c r="B441" s="13" t="s">
        <v>793</v>
      </c>
      <c r="C441" s="220">
        <v>4170.3138399999998</v>
      </c>
      <c r="D441" s="94">
        <f t="shared" si="12"/>
        <v>4378.8295319999997</v>
      </c>
      <c r="E441" s="94">
        <f t="shared" si="13"/>
        <v>4904.2890758399999</v>
      </c>
      <c r="F441" s="180">
        <v>0.12</v>
      </c>
    </row>
    <row r="442" spans="1:6">
      <c r="A442" s="356" t="s">
        <v>796</v>
      </c>
      <c r="B442" s="13" t="s">
        <v>795</v>
      </c>
      <c r="C442" s="220">
        <v>8919.1625599999988</v>
      </c>
      <c r="D442" s="94">
        <f t="shared" si="12"/>
        <v>9365.1206879999991</v>
      </c>
      <c r="E442" s="94">
        <f t="shared" si="13"/>
        <v>10488.93517056</v>
      </c>
      <c r="F442" s="180">
        <v>0.12</v>
      </c>
    </row>
    <row r="443" spans="1:6">
      <c r="A443" s="356" t="s">
        <v>798</v>
      </c>
      <c r="B443" s="13" t="s">
        <v>797</v>
      </c>
      <c r="C443" s="220">
        <v>13740.329679999999</v>
      </c>
      <c r="D443" s="94">
        <f t="shared" si="12"/>
        <v>14427.346163999999</v>
      </c>
      <c r="E443" s="94">
        <f t="shared" si="13"/>
        <v>16158.62770368</v>
      </c>
      <c r="F443" s="180">
        <v>0.12</v>
      </c>
    </row>
    <row r="444" spans="1:6">
      <c r="A444" s="356" t="s">
        <v>729</v>
      </c>
      <c r="B444" s="13" t="s">
        <v>799</v>
      </c>
      <c r="C444" s="220">
        <v>6484.4718399999992</v>
      </c>
      <c r="D444" s="94">
        <f t="shared" si="12"/>
        <v>6808.6954319999995</v>
      </c>
      <c r="E444" s="94">
        <f t="shared" si="13"/>
        <v>7625.7388838400002</v>
      </c>
      <c r="F444" s="180">
        <v>0.12</v>
      </c>
    </row>
    <row r="445" spans="1:6">
      <c r="A445" s="356" t="s">
        <v>719</v>
      </c>
      <c r="B445" s="13" t="s">
        <v>800</v>
      </c>
      <c r="C445" s="220">
        <v>5158.6488799999997</v>
      </c>
      <c r="D445" s="94">
        <f t="shared" si="12"/>
        <v>5416.5813239999998</v>
      </c>
      <c r="E445" s="94">
        <f t="shared" si="13"/>
        <v>6066.5710828800002</v>
      </c>
      <c r="F445" s="180">
        <v>0.12</v>
      </c>
    </row>
    <row r="446" spans="1:6">
      <c r="A446" s="356" t="s">
        <v>802</v>
      </c>
      <c r="B446" s="224" t="s">
        <v>801</v>
      </c>
      <c r="C446" s="220">
        <v>4419.1839999999993</v>
      </c>
      <c r="D446" s="94">
        <f t="shared" si="12"/>
        <v>4640.1431999999995</v>
      </c>
      <c r="E446" s="94">
        <f t="shared" si="13"/>
        <v>5196.960384</v>
      </c>
      <c r="F446" s="180">
        <v>0.12</v>
      </c>
    </row>
    <row r="447" spans="1:6">
      <c r="A447" s="356" t="s">
        <v>804</v>
      </c>
      <c r="B447" s="13" t="s">
        <v>803</v>
      </c>
      <c r="C447" s="220">
        <v>6320.1599999999989</v>
      </c>
      <c r="D447" s="94">
        <f t="shared" si="12"/>
        <v>6636.1679999999988</v>
      </c>
      <c r="E447" s="94">
        <f t="shared" si="13"/>
        <v>7432.5081599999994</v>
      </c>
      <c r="F447" s="180">
        <v>0.12</v>
      </c>
    </row>
    <row r="448" spans="1:6">
      <c r="A448" s="356" t="s">
        <v>806</v>
      </c>
      <c r="B448" s="13" t="s">
        <v>805</v>
      </c>
      <c r="C448" s="220">
        <v>6320.1599999999989</v>
      </c>
      <c r="D448" s="94">
        <f t="shared" ref="D448:D511" si="14">C448*1.05</f>
        <v>6636.1679999999988</v>
      </c>
      <c r="E448" s="94">
        <f t="shared" ref="E448:E511" si="15">D448*1.12</f>
        <v>7432.5081599999994</v>
      </c>
      <c r="F448" s="180">
        <v>0.12</v>
      </c>
    </row>
    <row r="449" spans="1:6">
      <c r="A449" s="357" t="s">
        <v>808</v>
      </c>
      <c r="B449" s="13" t="s">
        <v>807</v>
      </c>
      <c r="C449" s="220">
        <v>8903.6639999999989</v>
      </c>
      <c r="D449" s="94">
        <f t="shared" si="14"/>
        <v>9348.8471999999983</v>
      </c>
      <c r="E449" s="94">
        <f t="shared" si="15"/>
        <v>10470.708863999998</v>
      </c>
      <c r="F449" s="180">
        <v>0.12</v>
      </c>
    </row>
    <row r="450" spans="1:6">
      <c r="A450" s="355" t="s">
        <v>810</v>
      </c>
      <c r="B450" s="13" t="s">
        <v>809</v>
      </c>
      <c r="C450" s="220">
        <v>8974.503999999999</v>
      </c>
      <c r="D450" s="94">
        <f t="shared" si="14"/>
        <v>9423.2291999999998</v>
      </c>
      <c r="E450" s="94">
        <f t="shared" si="15"/>
        <v>10554.016704000001</v>
      </c>
      <c r="F450" s="180">
        <v>0.12</v>
      </c>
    </row>
    <row r="451" spans="1:6">
      <c r="A451" s="355" t="s">
        <v>812</v>
      </c>
      <c r="B451" s="13" t="s">
        <v>811</v>
      </c>
      <c r="C451" s="220">
        <v>15035.944</v>
      </c>
      <c r="D451" s="94">
        <f t="shared" si="14"/>
        <v>15787.7412</v>
      </c>
      <c r="E451" s="94">
        <f t="shared" si="15"/>
        <v>17682.270144000002</v>
      </c>
      <c r="F451" s="180">
        <v>0.12</v>
      </c>
    </row>
    <row r="452" spans="1:6">
      <c r="A452" s="355" t="s">
        <v>814</v>
      </c>
      <c r="B452" s="13" t="s">
        <v>813</v>
      </c>
      <c r="C452" s="220">
        <v>8716.4</v>
      </c>
      <c r="D452" s="94">
        <f t="shared" si="14"/>
        <v>9152.2199999999993</v>
      </c>
      <c r="E452" s="94">
        <f t="shared" si="15"/>
        <v>10250.4864</v>
      </c>
      <c r="F452" s="180">
        <v>0.12</v>
      </c>
    </row>
    <row r="453" spans="1:6">
      <c r="A453" s="355" t="s">
        <v>816</v>
      </c>
      <c r="B453" s="13" t="s">
        <v>815</v>
      </c>
      <c r="C453" s="220">
        <v>8974.503999999999</v>
      </c>
      <c r="D453" s="94">
        <f t="shared" si="14"/>
        <v>9423.2291999999998</v>
      </c>
      <c r="E453" s="94">
        <f t="shared" si="15"/>
        <v>10554.016704000001</v>
      </c>
      <c r="F453" s="180">
        <v>0.12</v>
      </c>
    </row>
    <row r="454" spans="1:6">
      <c r="A454" s="355" t="s">
        <v>818</v>
      </c>
      <c r="B454" s="13" t="s">
        <v>817</v>
      </c>
      <c r="C454" s="220">
        <v>15035.944</v>
      </c>
      <c r="D454" s="94">
        <f t="shared" si="14"/>
        <v>15787.7412</v>
      </c>
      <c r="E454" s="94">
        <f t="shared" si="15"/>
        <v>17682.270144000002</v>
      </c>
      <c r="F454" s="180">
        <v>0.12</v>
      </c>
    </row>
    <row r="455" spans="1:6">
      <c r="A455" s="355" t="s">
        <v>820</v>
      </c>
      <c r="B455" s="13" t="s">
        <v>819</v>
      </c>
      <c r="C455" s="220">
        <v>8716.4</v>
      </c>
      <c r="D455" s="94">
        <f t="shared" si="14"/>
        <v>9152.2199999999993</v>
      </c>
      <c r="E455" s="94">
        <f t="shared" si="15"/>
        <v>10250.4864</v>
      </c>
      <c r="F455" s="180">
        <v>0.12</v>
      </c>
    </row>
    <row r="456" spans="1:6">
      <c r="A456" s="355" t="s">
        <v>822</v>
      </c>
      <c r="B456" s="13" t="s">
        <v>821</v>
      </c>
      <c r="C456" s="220">
        <v>8974.503999999999</v>
      </c>
      <c r="D456" s="94">
        <f t="shared" si="14"/>
        <v>9423.2291999999998</v>
      </c>
      <c r="E456" s="94">
        <f t="shared" si="15"/>
        <v>10554.016704000001</v>
      </c>
      <c r="F456" s="180">
        <v>0.12</v>
      </c>
    </row>
    <row r="457" spans="1:6">
      <c r="A457" s="355" t="s">
        <v>824</v>
      </c>
      <c r="B457" s="13" t="s">
        <v>823</v>
      </c>
      <c r="C457" s="220">
        <v>15035.944</v>
      </c>
      <c r="D457" s="94">
        <f t="shared" si="14"/>
        <v>15787.7412</v>
      </c>
      <c r="E457" s="94">
        <f t="shared" si="15"/>
        <v>17682.270144000002</v>
      </c>
      <c r="F457" s="180">
        <v>0.12</v>
      </c>
    </row>
    <row r="458" spans="1:6">
      <c r="A458" s="355" t="s">
        <v>825</v>
      </c>
      <c r="B458" s="13" t="s">
        <v>819</v>
      </c>
      <c r="C458" s="220">
        <v>8716.4</v>
      </c>
      <c r="D458" s="94">
        <f t="shared" si="14"/>
        <v>9152.2199999999993</v>
      </c>
      <c r="E458" s="94">
        <f t="shared" si="15"/>
        <v>10250.4864</v>
      </c>
      <c r="F458" s="180">
        <v>0.12</v>
      </c>
    </row>
    <row r="459" spans="1:6">
      <c r="A459" s="355" t="s">
        <v>827</v>
      </c>
      <c r="B459" s="13" t="s">
        <v>826</v>
      </c>
      <c r="C459" s="220">
        <v>6772.92</v>
      </c>
      <c r="D459" s="94">
        <f t="shared" si="14"/>
        <v>7111.5660000000007</v>
      </c>
      <c r="E459" s="94">
        <f t="shared" si="15"/>
        <v>7964.9539200000017</v>
      </c>
      <c r="F459" s="180">
        <v>0.12</v>
      </c>
    </row>
    <row r="460" spans="1:6">
      <c r="A460" s="355" t="s">
        <v>829</v>
      </c>
      <c r="B460" s="13" t="s">
        <v>828</v>
      </c>
      <c r="C460" s="220">
        <v>3583.8879999999999</v>
      </c>
      <c r="D460" s="94">
        <f t="shared" si="14"/>
        <v>3763.0824000000002</v>
      </c>
      <c r="E460" s="94">
        <f t="shared" si="15"/>
        <v>4214.6522880000002</v>
      </c>
      <c r="F460" s="180">
        <v>0.12</v>
      </c>
    </row>
    <row r="461" spans="1:6">
      <c r="A461" s="355" t="s">
        <v>831</v>
      </c>
      <c r="B461" s="13" t="s">
        <v>830</v>
      </c>
      <c r="C461" s="220">
        <v>4507.8879999999999</v>
      </c>
      <c r="D461" s="94">
        <f t="shared" si="14"/>
        <v>4733.2824000000001</v>
      </c>
      <c r="E461" s="94">
        <f t="shared" si="15"/>
        <v>5301.2762880000009</v>
      </c>
      <c r="F461" s="180">
        <v>0.12</v>
      </c>
    </row>
    <row r="462" spans="1:6">
      <c r="A462" s="355" t="s">
        <v>833</v>
      </c>
      <c r="B462" s="13" t="s">
        <v>832</v>
      </c>
      <c r="C462" s="220">
        <v>6772.92</v>
      </c>
      <c r="D462" s="94">
        <f t="shared" si="14"/>
        <v>7111.5660000000007</v>
      </c>
      <c r="E462" s="94">
        <f t="shared" si="15"/>
        <v>7964.9539200000017</v>
      </c>
      <c r="F462" s="180">
        <v>0.12</v>
      </c>
    </row>
    <row r="463" spans="1:6">
      <c r="A463" s="355" t="s">
        <v>835</v>
      </c>
      <c r="B463" s="13" t="s">
        <v>834</v>
      </c>
      <c r="C463" s="220">
        <v>6958.3360000000002</v>
      </c>
      <c r="D463" s="94">
        <f t="shared" si="14"/>
        <v>7306.2528000000002</v>
      </c>
      <c r="E463" s="94">
        <f t="shared" si="15"/>
        <v>8183.0031360000012</v>
      </c>
      <c r="F463" s="180">
        <v>0.12</v>
      </c>
    </row>
    <row r="464" spans="1:6">
      <c r="A464" s="355" t="s">
        <v>837</v>
      </c>
      <c r="B464" s="13" t="s">
        <v>836</v>
      </c>
      <c r="C464" s="220">
        <v>8150.2960000000003</v>
      </c>
      <c r="D464" s="94">
        <f t="shared" si="14"/>
        <v>8557.8108000000011</v>
      </c>
      <c r="E464" s="94">
        <f t="shared" si="15"/>
        <v>9584.748096000003</v>
      </c>
      <c r="F464" s="180">
        <v>0.12</v>
      </c>
    </row>
    <row r="465" spans="1:6">
      <c r="A465" s="355" t="s">
        <v>839</v>
      </c>
      <c r="B465" s="13" t="s">
        <v>838</v>
      </c>
      <c r="C465" s="220">
        <v>17513.495999999999</v>
      </c>
      <c r="D465" s="94">
        <f t="shared" si="14"/>
        <v>18389.1708</v>
      </c>
      <c r="E465" s="94">
        <f t="shared" si="15"/>
        <v>20595.871296000001</v>
      </c>
      <c r="F465" s="180">
        <v>0.12</v>
      </c>
    </row>
    <row r="466" spans="1:6">
      <c r="A466" s="355" t="s">
        <v>841</v>
      </c>
      <c r="B466" s="13" t="s">
        <v>840</v>
      </c>
      <c r="C466" s="220">
        <v>8349.8799999999992</v>
      </c>
      <c r="D466" s="94">
        <f t="shared" si="14"/>
        <v>8767.3739999999998</v>
      </c>
      <c r="E466" s="94">
        <f t="shared" si="15"/>
        <v>9819.4588800000001</v>
      </c>
      <c r="F466" s="180">
        <v>0.12</v>
      </c>
    </row>
    <row r="467" spans="1:6">
      <c r="A467" s="355" t="s">
        <v>843</v>
      </c>
      <c r="B467" s="13" t="s">
        <v>842</v>
      </c>
      <c r="C467" s="220">
        <v>9780.848</v>
      </c>
      <c r="D467" s="94">
        <f t="shared" si="14"/>
        <v>10269.8904</v>
      </c>
      <c r="E467" s="94">
        <f t="shared" si="15"/>
        <v>11502.277248000002</v>
      </c>
      <c r="F467" s="180">
        <v>0.12</v>
      </c>
    </row>
    <row r="468" spans="1:6">
      <c r="A468" s="355" t="s">
        <v>845</v>
      </c>
      <c r="B468" s="13" t="s">
        <v>844</v>
      </c>
      <c r="C468" s="220">
        <v>15732.023999999999</v>
      </c>
      <c r="D468" s="94">
        <f t="shared" si="14"/>
        <v>16518.625199999999</v>
      </c>
      <c r="E468" s="94">
        <f t="shared" si="15"/>
        <v>18500.860224</v>
      </c>
      <c r="F468" s="180">
        <v>0.12</v>
      </c>
    </row>
    <row r="469" spans="1:6">
      <c r="A469" s="355" t="s">
        <v>847</v>
      </c>
      <c r="B469" s="13" t="s">
        <v>846</v>
      </c>
      <c r="C469" s="220">
        <v>7335.3280000000004</v>
      </c>
      <c r="D469" s="94">
        <f t="shared" si="14"/>
        <v>7702.0944000000009</v>
      </c>
      <c r="E469" s="94">
        <f t="shared" si="15"/>
        <v>8626.3457280000021</v>
      </c>
      <c r="F469" s="180">
        <v>0.12</v>
      </c>
    </row>
    <row r="470" spans="1:6">
      <c r="A470" s="355" t="s">
        <v>849</v>
      </c>
      <c r="B470" s="13" t="s">
        <v>848</v>
      </c>
      <c r="C470" s="220">
        <v>10491.096000000001</v>
      </c>
      <c r="D470" s="94">
        <f t="shared" si="14"/>
        <v>11015.650800000001</v>
      </c>
      <c r="E470" s="94">
        <f t="shared" si="15"/>
        <v>12337.528896000003</v>
      </c>
      <c r="F470" s="180">
        <v>0.12</v>
      </c>
    </row>
    <row r="471" spans="1:6">
      <c r="A471" s="355" t="s">
        <v>851</v>
      </c>
      <c r="B471" s="13" t="s">
        <v>850</v>
      </c>
      <c r="C471" s="220">
        <v>17513.495999999999</v>
      </c>
      <c r="D471" s="94">
        <f t="shared" si="14"/>
        <v>18389.1708</v>
      </c>
      <c r="E471" s="94">
        <f t="shared" si="15"/>
        <v>20595.871296000001</v>
      </c>
      <c r="F471" s="180">
        <v>0.12</v>
      </c>
    </row>
    <row r="472" spans="1:6">
      <c r="A472" s="355" t="s">
        <v>853</v>
      </c>
      <c r="B472" s="13" t="s">
        <v>852</v>
      </c>
      <c r="C472" s="220">
        <v>1716.7920000000001</v>
      </c>
      <c r="D472" s="94">
        <f t="shared" si="14"/>
        <v>1802.6316000000002</v>
      </c>
      <c r="E472" s="94">
        <f t="shared" si="15"/>
        <v>2018.9473920000003</v>
      </c>
      <c r="F472" s="180">
        <v>0.12</v>
      </c>
    </row>
    <row r="473" spans="1:6">
      <c r="A473" s="355" t="s">
        <v>855</v>
      </c>
      <c r="B473" s="13" t="s">
        <v>854</v>
      </c>
      <c r="C473" s="220">
        <v>10167.696</v>
      </c>
      <c r="D473" s="94">
        <f t="shared" si="14"/>
        <v>10676.0808</v>
      </c>
      <c r="E473" s="94">
        <f t="shared" si="15"/>
        <v>11957.210496000002</v>
      </c>
      <c r="F473" s="180">
        <v>0.12</v>
      </c>
    </row>
    <row r="474" spans="1:6">
      <c r="A474" s="355">
        <v>3073173</v>
      </c>
      <c r="B474" s="13" t="s">
        <v>856</v>
      </c>
      <c r="C474" s="220">
        <v>4745.0480000000007</v>
      </c>
      <c r="D474" s="94">
        <f t="shared" si="14"/>
        <v>4982.300400000001</v>
      </c>
      <c r="E474" s="94">
        <f t="shared" si="15"/>
        <v>5580.176448000002</v>
      </c>
      <c r="F474" s="180">
        <v>0.12</v>
      </c>
    </row>
    <row r="475" spans="1:6">
      <c r="A475" s="355" t="s">
        <v>858</v>
      </c>
      <c r="B475" s="13" t="s">
        <v>857</v>
      </c>
      <c r="C475" s="220">
        <v>8150.2960000000003</v>
      </c>
      <c r="D475" s="94">
        <f t="shared" si="14"/>
        <v>8557.8108000000011</v>
      </c>
      <c r="E475" s="94">
        <f t="shared" si="15"/>
        <v>9584.748096000003</v>
      </c>
      <c r="F475" s="180">
        <v>0.12</v>
      </c>
    </row>
    <row r="476" spans="1:6">
      <c r="A476" s="355" t="s">
        <v>860</v>
      </c>
      <c r="B476" s="13" t="s">
        <v>859</v>
      </c>
      <c r="C476" s="220">
        <v>17513.495999999999</v>
      </c>
      <c r="D476" s="94">
        <f t="shared" si="14"/>
        <v>18389.1708</v>
      </c>
      <c r="E476" s="94">
        <f t="shared" si="15"/>
        <v>20595.871296000001</v>
      </c>
      <c r="F476" s="180">
        <v>0.12</v>
      </c>
    </row>
    <row r="477" spans="1:6">
      <c r="A477" s="355" t="s">
        <v>862</v>
      </c>
      <c r="B477" s="13" t="s">
        <v>861</v>
      </c>
      <c r="C477" s="220">
        <v>4960.6480000000001</v>
      </c>
      <c r="D477" s="94">
        <f t="shared" si="14"/>
        <v>5208.6804000000002</v>
      </c>
      <c r="E477" s="94">
        <f t="shared" si="15"/>
        <v>5833.7220480000005</v>
      </c>
      <c r="F477" s="180">
        <v>0.12</v>
      </c>
    </row>
    <row r="478" spans="1:6">
      <c r="A478" s="355" t="s">
        <v>864</v>
      </c>
      <c r="B478" s="13" t="s">
        <v>863</v>
      </c>
      <c r="C478" s="220">
        <v>4960.6480000000001</v>
      </c>
      <c r="D478" s="94">
        <f t="shared" si="14"/>
        <v>5208.6804000000002</v>
      </c>
      <c r="E478" s="94">
        <f t="shared" si="15"/>
        <v>5833.7220480000005</v>
      </c>
      <c r="F478" s="180">
        <v>0.12</v>
      </c>
    </row>
    <row r="479" spans="1:6">
      <c r="A479" s="355" t="s">
        <v>866</v>
      </c>
      <c r="B479" s="13" t="s">
        <v>865</v>
      </c>
      <c r="C479" s="220">
        <v>1336.72</v>
      </c>
      <c r="D479" s="94">
        <f t="shared" si="14"/>
        <v>1403.556</v>
      </c>
      <c r="E479" s="94">
        <f t="shared" si="15"/>
        <v>1571.9827200000002</v>
      </c>
      <c r="F479" s="180">
        <v>0.12</v>
      </c>
    </row>
    <row r="480" spans="1:6">
      <c r="A480" s="355" t="s">
        <v>868</v>
      </c>
      <c r="B480" s="13" t="s">
        <v>867</v>
      </c>
      <c r="C480" s="220">
        <v>1336.72</v>
      </c>
      <c r="D480" s="94">
        <f t="shared" si="14"/>
        <v>1403.556</v>
      </c>
      <c r="E480" s="94">
        <f t="shared" si="15"/>
        <v>1571.9827200000002</v>
      </c>
      <c r="F480" s="180">
        <v>0.12</v>
      </c>
    </row>
    <row r="481" spans="1:6">
      <c r="A481" s="355" t="s">
        <v>870</v>
      </c>
      <c r="B481" s="13" t="s">
        <v>869</v>
      </c>
      <c r="C481" s="220">
        <v>1790.712</v>
      </c>
      <c r="D481" s="94">
        <f t="shared" si="14"/>
        <v>1880.2476000000001</v>
      </c>
      <c r="E481" s="94">
        <f t="shared" si="15"/>
        <v>2105.8773120000005</v>
      </c>
      <c r="F481" s="180">
        <v>0.12</v>
      </c>
    </row>
    <row r="482" spans="1:6">
      <c r="A482" s="355" t="s">
        <v>872</v>
      </c>
      <c r="B482" s="13" t="s">
        <v>871</v>
      </c>
      <c r="C482" s="220">
        <v>1790.712</v>
      </c>
      <c r="D482" s="94">
        <f t="shared" si="14"/>
        <v>1880.2476000000001</v>
      </c>
      <c r="E482" s="94">
        <f t="shared" si="15"/>
        <v>2105.8773120000005</v>
      </c>
      <c r="F482" s="180">
        <v>0.12</v>
      </c>
    </row>
    <row r="483" spans="1:6">
      <c r="A483" s="355" t="s">
        <v>874</v>
      </c>
      <c r="B483" s="13" t="s">
        <v>873</v>
      </c>
      <c r="C483" s="220">
        <v>2242.8559999999998</v>
      </c>
      <c r="D483" s="94">
        <f t="shared" si="14"/>
        <v>2354.9987999999998</v>
      </c>
      <c r="E483" s="94">
        <f t="shared" si="15"/>
        <v>2637.5986560000001</v>
      </c>
      <c r="F483" s="180">
        <v>0.12</v>
      </c>
    </row>
    <row r="484" spans="1:6">
      <c r="A484" s="355" t="s">
        <v>876</v>
      </c>
      <c r="B484" s="13" t="s">
        <v>875</v>
      </c>
      <c r="C484" s="220">
        <v>14609.056</v>
      </c>
      <c r="D484" s="94">
        <f t="shared" si="14"/>
        <v>15339.508800000001</v>
      </c>
      <c r="E484" s="94">
        <f t="shared" si="15"/>
        <v>17180.249856000002</v>
      </c>
      <c r="F484" s="180">
        <v>0.12</v>
      </c>
    </row>
    <row r="485" spans="1:6">
      <c r="A485" s="355" t="s">
        <v>878</v>
      </c>
      <c r="B485" s="13" t="s">
        <v>877</v>
      </c>
      <c r="C485" s="220">
        <v>14609.056</v>
      </c>
      <c r="D485" s="94">
        <f t="shared" si="14"/>
        <v>15339.508800000001</v>
      </c>
      <c r="E485" s="94">
        <f t="shared" si="15"/>
        <v>17180.249856000002</v>
      </c>
      <c r="F485" s="180">
        <v>0.12</v>
      </c>
    </row>
    <row r="486" spans="1:6">
      <c r="A486" s="355" t="s">
        <v>880</v>
      </c>
      <c r="B486" s="13" t="s">
        <v>879</v>
      </c>
      <c r="C486" s="220">
        <v>1135.288</v>
      </c>
      <c r="D486" s="94">
        <f t="shared" si="14"/>
        <v>1192.0524</v>
      </c>
      <c r="E486" s="94">
        <f t="shared" si="15"/>
        <v>1335.0986880000003</v>
      </c>
      <c r="F486" s="180">
        <v>0.12</v>
      </c>
    </row>
    <row r="487" spans="1:6">
      <c r="A487" s="355" t="s">
        <v>882</v>
      </c>
      <c r="B487" s="13" t="s">
        <v>881</v>
      </c>
      <c r="C487" s="220">
        <v>1135.288</v>
      </c>
      <c r="D487" s="94">
        <f t="shared" si="14"/>
        <v>1192.0524</v>
      </c>
      <c r="E487" s="94">
        <f t="shared" si="15"/>
        <v>1335.0986880000003</v>
      </c>
      <c r="F487" s="180">
        <v>0.12</v>
      </c>
    </row>
    <row r="488" spans="1:6">
      <c r="A488" s="355" t="s">
        <v>884</v>
      </c>
      <c r="B488" s="13" t="s">
        <v>883</v>
      </c>
      <c r="C488" s="220">
        <v>2245.9359999999997</v>
      </c>
      <c r="D488" s="94">
        <f t="shared" si="14"/>
        <v>2358.2327999999998</v>
      </c>
      <c r="E488" s="94">
        <f t="shared" si="15"/>
        <v>2641.2207360000002</v>
      </c>
      <c r="F488" s="180">
        <v>0.12</v>
      </c>
    </row>
    <row r="489" spans="1:6">
      <c r="A489" s="355" t="s">
        <v>886</v>
      </c>
      <c r="B489" s="13" t="s">
        <v>885</v>
      </c>
      <c r="C489" s="220">
        <v>4515.8959999999997</v>
      </c>
      <c r="D489" s="94">
        <f t="shared" si="14"/>
        <v>4741.6908000000003</v>
      </c>
      <c r="E489" s="94">
        <f t="shared" si="15"/>
        <v>5310.6936960000012</v>
      </c>
      <c r="F489" s="180">
        <v>0.12</v>
      </c>
    </row>
    <row r="490" spans="1:6">
      <c r="A490" s="355" t="s">
        <v>887</v>
      </c>
      <c r="B490" s="13" t="s">
        <v>885</v>
      </c>
      <c r="C490" s="220">
        <v>1110.6479999999999</v>
      </c>
      <c r="D490" s="94">
        <f t="shared" si="14"/>
        <v>1166.1804</v>
      </c>
      <c r="E490" s="94">
        <f t="shared" si="15"/>
        <v>1306.1220480000002</v>
      </c>
      <c r="F490" s="180">
        <v>0.12</v>
      </c>
    </row>
    <row r="491" spans="1:6">
      <c r="A491" s="355" t="s">
        <v>889</v>
      </c>
      <c r="B491" s="13" t="s">
        <v>888</v>
      </c>
      <c r="C491" s="220">
        <v>1110.6479999999999</v>
      </c>
      <c r="D491" s="94">
        <f t="shared" si="14"/>
        <v>1166.1804</v>
      </c>
      <c r="E491" s="94">
        <f t="shared" si="15"/>
        <v>1306.1220480000002</v>
      </c>
      <c r="F491" s="180">
        <v>0.12</v>
      </c>
    </row>
    <row r="492" spans="1:6">
      <c r="A492" s="355" t="s">
        <v>891</v>
      </c>
      <c r="B492" s="13" t="s">
        <v>890</v>
      </c>
      <c r="C492" s="220">
        <v>13744.808000000001</v>
      </c>
      <c r="D492" s="94">
        <f t="shared" si="14"/>
        <v>14432.048400000001</v>
      </c>
      <c r="E492" s="94">
        <f t="shared" si="15"/>
        <v>16163.894208000003</v>
      </c>
      <c r="F492" s="180">
        <v>0.12</v>
      </c>
    </row>
    <row r="493" spans="1:6">
      <c r="A493" s="355" t="s">
        <v>893</v>
      </c>
      <c r="B493" s="13" t="s">
        <v>892</v>
      </c>
      <c r="C493" s="220">
        <v>2295.2159999999999</v>
      </c>
      <c r="D493" s="94">
        <f t="shared" si="14"/>
        <v>2409.9767999999999</v>
      </c>
      <c r="E493" s="94">
        <f t="shared" si="15"/>
        <v>2699.1740159999999</v>
      </c>
      <c r="F493" s="180">
        <v>0.12</v>
      </c>
    </row>
    <row r="494" spans="1:6">
      <c r="A494" s="355" t="s">
        <v>895</v>
      </c>
      <c r="B494" s="13" t="s">
        <v>894</v>
      </c>
      <c r="C494" s="220">
        <v>2295.2159999999999</v>
      </c>
      <c r="D494" s="94">
        <f t="shared" si="14"/>
        <v>2409.9767999999999</v>
      </c>
      <c r="E494" s="94">
        <f t="shared" si="15"/>
        <v>2699.1740159999999</v>
      </c>
      <c r="F494" s="180">
        <v>0.12</v>
      </c>
    </row>
    <row r="495" spans="1:6">
      <c r="A495" s="355" t="s">
        <v>227</v>
      </c>
      <c r="B495" s="13" t="s">
        <v>896</v>
      </c>
      <c r="C495" s="220">
        <v>9130.351999999999</v>
      </c>
      <c r="D495" s="94">
        <f t="shared" si="14"/>
        <v>9586.8696</v>
      </c>
      <c r="E495" s="94">
        <f t="shared" si="15"/>
        <v>10737.293952000002</v>
      </c>
      <c r="F495" s="180">
        <v>0.12</v>
      </c>
    </row>
    <row r="496" spans="1:6">
      <c r="A496" s="355" t="s">
        <v>898</v>
      </c>
      <c r="B496" s="13" t="s">
        <v>897</v>
      </c>
      <c r="C496" s="220">
        <v>9130.351999999999</v>
      </c>
      <c r="D496" s="94">
        <f t="shared" si="14"/>
        <v>9586.8696</v>
      </c>
      <c r="E496" s="94">
        <f t="shared" si="15"/>
        <v>10737.293952000002</v>
      </c>
      <c r="F496" s="180">
        <v>0.12</v>
      </c>
    </row>
    <row r="497" spans="1:6">
      <c r="A497" s="355" t="s">
        <v>900</v>
      </c>
      <c r="B497" s="13" t="s">
        <v>899</v>
      </c>
      <c r="C497" s="220">
        <v>15324.232000000002</v>
      </c>
      <c r="D497" s="94">
        <f t="shared" si="14"/>
        <v>16090.443600000002</v>
      </c>
      <c r="E497" s="94">
        <f t="shared" si="15"/>
        <v>18021.296832000004</v>
      </c>
      <c r="F497" s="180">
        <v>0.12</v>
      </c>
    </row>
    <row r="498" spans="1:6">
      <c r="A498" s="355" t="s">
        <v>902</v>
      </c>
      <c r="B498" s="13" t="s">
        <v>901</v>
      </c>
      <c r="C498" s="220">
        <v>8834.6720000000005</v>
      </c>
      <c r="D498" s="94">
        <f t="shared" si="14"/>
        <v>9276.4056</v>
      </c>
      <c r="E498" s="94">
        <f t="shared" si="15"/>
        <v>10389.574272000002</v>
      </c>
      <c r="F498" s="180">
        <v>0.12</v>
      </c>
    </row>
    <row r="499" spans="1:6">
      <c r="A499" s="355" t="s">
        <v>904</v>
      </c>
      <c r="B499" s="13" t="s">
        <v>903</v>
      </c>
      <c r="C499" s="220">
        <v>9130.351999999999</v>
      </c>
      <c r="D499" s="94">
        <f t="shared" si="14"/>
        <v>9586.8696</v>
      </c>
      <c r="E499" s="94">
        <f t="shared" si="15"/>
        <v>10737.293952000002</v>
      </c>
      <c r="F499" s="180">
        <v>0.12</v>
      </c>
    </row>
    <row r="500" spans="1:6">
      <c r="A500" s="355" t="s">
        <v>906</v>
      </c>
      <c r="B500" s="13" t="s">
        <v>905</v>
      </c>
      <c r="C500" s="220">
        <v>15324.232000000002</v>
      </c>
      <c r="D500" s="94">
        <f t="shared" si="14"/>
        <v>16090.443600000002</v>
      </c>
      <c r="E500" s="94">
        <f t="shared" si="15"/>
        <v>18021.296832000004</v>
      </c>
      <c r="F500" s="180">
        <v>0.12</v>
      </c>
    </row>
    <row r="501" spans="1:6">
      <c r="A501" s="355" t="s">
        <v>908</v>
      </c>
      <c r="B501" s="13" t="s">
        <v>907</v>
      </c>
      <c r="C501" s="220">
        <v>8834.6720000000005</v>
      </c>
      <c r="D501" s="94">
        <f t="shared" si="14"/>
        <v>9276.4056</v>
      </c>
      <c r="E501" s="94">
        <f t="shared" si="15"/>
        <v>10389.574272000002</v>
      </c>
      <c r="F501" s="180">
        <v>0.12</v>
      </c>
    </row>
    <row r="502" spans="1:6">
      <c r="A502" s="355" t="s">
        <v>910</v>
      </c>
      <c r="B502" s="13" t="s">
        <v>909</v>
      </c>
      <c r="C502" s="220">
        <v>9130.351999999999</v>
      </c>
      <c r="D502" s="94">
        <f t="shared" si="14"/>
        <v>9586.8696</v>
      </c>
      <c r="E502" s="94">
        <f t="shared" si="15"/>
        <v>10737.293952000002</v>
      </c>
      <c r="F502" s="180">
        <v>0.12</v>
      </c>
    </row>
    <row r="503" spans="1:6">
      <c r="A503" s="355" t="s">
        <v>912</v>
      </c>
      <c r="B503" s="13" t="s">
        <v>911</v>
      </c>
      <c r="C503" s="220">
        <v>9130.351999999999</v>
      </c>
      <c r="D503" s="94">
        <f t="shared" si="14"/>
        <v>9586.8696</v>
      </c>
      <c r="E503" s="94">
        <f t="shared" si="15"/>
        <v>10737.293952000002</v>
      </c>
      <c r="F503" s="180">
        <v>0.12</v>
      </c>
    </row>
    <row r="504" spans="1:6">
      <c r="A504" s="355" t="s">
        <v>914</v>
      </c>
      <c r="B504" s="13" t="s">
        <v>913</v>
      </c>
      <c r="C504" s="220">
        <v>9130.351999999999</v>
      </c>
      <c r="D504" s="94">
        <f t="shared" si="14"/>
        <v>9586.8696</v>
      </c>
      <c r="E504" s="94">
        <f t="shared" si="15"/>
        <v>10737.293952000002</v>
      </c>
      <c r="F504" s="180">
        <v>0.12</v>
      </c>
    </row>
    <row r="505" spans="1:6">
      <c r="A505" s="355" t="s">
        <v>916</v>
      </c>
      <c r="B505" s="13" t="s">
        <v>915</v>
      </c>
      <c r="C505" s="220">
        <v>15324.232000000002</v>
      </c>
      <c r="D505" s="94">
        <f t="shared" si="14"/>
        <v>16090.443600000002</v>
      </c>
      <c r="E505" s="94">
        <f t="shared" si="15"/>
        <v>18021.296832000004</v>
      </c>
      <c r="F505" s="180">
        <v>0.12</v>
      </c>
    </row>
    <row r="506" spans="1:6">
      <c r="A506" s="355" t="s">
        <v>918</v>
      </c>
      <c r="B506" s="13" t="s">
        <v>917</v>
      </c>
      <c r="C506" s="220">
        <v>15324.232000000002</v>
      </c>
      <c r="D506" s="94">
        <f t="shared" si="14"/>
        <v>16090.443600000002</v>
      </c>
      <c r="E506" s="94">
        <f t="shared" si="15"/>
        <v>18021.296832000004</v>
      </c>
      <c r="F506" s="180">
        <v>0.12</v>
      </c>
    </row>
    <row r="507" spans="1:6">
      <c r="A507" s="355" t="s">
        <v>920</v>
      </c>
      <c r="B507" s="13" t="s">
        <v>919</v>
      </c>
      <c r="C507" s="220">
        <v>15324.232000000002</v>
      </c>
      <c r="D507" s="94">
        <f t="shared" si="14"/>
        <v>16090.443600000002</v>
      </c>
      <c r="E507" s="94">
        <f t="shared" si="15"/>
        <v>18021.296832000004</v>
      </c>
      <c r="F507" s="180">
        <v>0.12</v>
      </c>
    </row>
    <row r="508" spans="1:6">
      <c r="A508" s="355" t="s">
        <v>922</v>
      </c>
      <c r="B508" s="13" t="s">
        <v>921</v>
      </c>
      <c r="C508" s="220">
        <v>8834.6720000000005</v>
      </c>
      <c r="D508" s="94">
        <f t="shared" si="14"/>
        <v>9276.4056</v>
      </c>
      <c r="E508" s="94">
        <f t="shared" si="15"/>
        <v>10389.574272000002</v>
      </c>
      <c r="F508" s="180">
        <v>0.12</v>
      </c>
    </row>
    <row r="509" spans="1:6">
      <c r="A509" s="355" t="s">
        <v>924</v>
      </c>
      <c r="B509" s="13" t="s">
        <v>923</v>
      </c>
      <c r="C509" s="220">
        <v>8834.6720000000005</v>
      </c>
      <c r="D509" s="94">
        <f t="shared" si="14"/>
        <v>9276.4056</v>
      </c>
      <c r="E509" s="94">
        <f t="shared" si="15"/>
        <v>10389.574272000002</v>
      </c>
      <c r="F509" s="180">
        <v>0.12</v>
      </c>
    </row>
    <row r="510" spans="1:6">
      <c r="A510" s="355" t="s">
        <v>926</v>
      </c>
      <c r="B510" s="13" t="s">
        <v>925</v>
      </c>
      <c r="C510" s="220">
        <v>8834.6720000000005</v>
      </c>
      <c r="D510" s="94">
        <f t="shared" si="14"/>
        <v>9276.4056</v>
      </c>
      <c r="E510" s="94">
        <f t="shared" si="15"/>
        <v>10389.574272000002</v>
      </c>
      <c r="F510" s="180">
        <v>0.12</v>
      </c>
    </row>
    <row r="511" spans="1:6">
      <c r="A511" s="355" t="s">
        <v>928</v>
      </c>
      <c r="B511" s="13" t="s">
        <v>927</v>
      </c>
      <c r="C511" s="220">
        <v>9130.351999999999</v>
      </c>
      <c r="D511" s="94">
        <f t="shared" si="14"/>
        <v>9586.8696</v>
      </c>
      <c r="E511" s="94">
        <f t="shared" si="15"/>
        <v>10737.293952000002</v>
      </c>
      <c r="F511" s="180">
        <v>0.12</v>
      </c>
    </row>
    <row r="512" spans="1:6">
      <c r="A512" s="355" t="s">
        <v>930</v>
      </c>
      <c r="B512" s="13" t="s">
        <v>929</v>
      </c>
      <c r="C512" s="220">
        <v>15324.232000000002</v>
      </c>
      <c r="D512" s="94">
        <f t="shared" ref="D512:D575" si="16">C512*1.05</f>
        <v>16090.443600000002</v>
      </c>
      <c r="E512" s="94">
        <f t="shared" ref="E512:E575" si="17">D512*1.12</f>
        <v>18021.296832000004</v>
      </c>
      <c r="F512" s="180">
        <v>0.12</v>
      </c>
    </row>
    <row r="513" spans="1:6">
      <c r="A513" s="355" t="s">
        <v>932</v>
      </c>
      <c r="B513" s="13" t="s">
        <v>931</v>
      </c>
      <c r="C513" s="220">
        <v>8834.6720000000005</v>
      </c>
      <c r="D513" s="94">
        <f t="shared" si="16"/>
        <v>9276.4056</v>
      </c>
      <c r="E513" s="94">
        <f t="shared" si="17"/>
        <v>10389.574272000002</v>
      </c>
      <c r="F513" s="180">
        <v>0.12</v>
      </c>
    </row>
    <row r="514" spans="1:6">
      <c r="A514" s="355" t="s">
        <v>934</v>
      </c>
      <c r="B514" s="13" t="s">
        <v>933</v>
      </c>
      <c r="C514" s="220">
        <v>9130.351999999999</v>
      </c>
      <c r="D514" s="94">
        <f t="shared" si="16"/>
        <v>9586.8696</v>
      </c>
      <c r="E514" s="94">
        <f t="shared" si="17"/>
        <v>10737.293952000002</v>
      </c>
      <c r="F514" s="180">
        <v>0.12</v>
      </c>
    </row>
    <row r="515" spans="1:6">
      <c r="A515" s="355" t="s">
        <v>936</v>
      </c>
      <c r="B515" s="13" t="s">
        <v>935</v>
      </c>
      <c r="C515" s="220">
        <v>15324.232000000002</v>
      </c>
      <c r="D515" s="94">
        <f t="shared" si="16"/>
        <v>16090.443600000002</v>
      </c>
      <c r="E515" s="94">
        <f t="shared" si="17"/>
        <v>18021.296832000004</v>
      </c>
      <c r="F515" s="180">
        <v>0.12</v>
      </c>
    </row>
    <row r="516" spans="1:6">
      <c r="A516" s="355" t="s">
        <v>938</v>
      </c>
      <c r="B516" s="13" t="s">
        <v>937</v>
      </c>
      <c r="C516" s="220">
        <v>8834.6720000000005</v>
      </c>
      <c r="D516" s="94">
        <f t="shared" si="16"/>
        <v>9276.4056</v>
      </c>
      <c r="E516" s="94">
        <f t="shared" si="17"/>
        <v>10389.574272000002</v>
      </c>
      <c r="F516" s="180">
        <v>0.12</v>
      </c>
    </row>
    <row r="517" spans="1:6">
      <c r="A517" s="355" t="s">
        <v>940</v>
      </c>
      <c r="B517" s="13" t="s">
        <v>939</v>
      </c>
      <c r="C517" s="220">
        <v>9130.351999999999</v>
      </c>
      <c r="D517" s="94">
        <f t="shared" si="16"/>
        <v>9586.8696</v>
      </c>
      <c r="E517" s="94">
        <f t="shared" si="17"/>
        <v>10737.293952000002</v>
      </c>
      <c r="F517" s="180">
        <v>0.12</v>
      </c>
    </row>
    <row r="518" spans="1:6">
      <c r="A518" s="355" t="s">
        <v>942</v>
      </c>
      <c r="B518" s="13" t="s">
        <v>941</v>
      </c>
      <c r="C518" s="220">
        <v>8834.6720000000005</v>
      </c>
      <c r="D518" s="94">
        <f t="shared" si="16"/>
        <v>9276.4056</v>
      </c>
      <c r="E518" s="94">
        <f t="shared" si="17"/>
        <v>10389.574272000002</v>
      </c>
      <c r="F518" s="180">
        <v>0.12</v>
      </c>
    </row>
    <row r="519" spans="1:6">
      <c r="A519" s="355" t="s">
        <v>944</v>
      </c>
      <c r="B519" s="13" t="s">
        <v>943</v>
      </c>
      <c r="C519" s="220">
        <v>9130.351999999999</v>
      </c>
      <c r="D519" s="94">
        <f t="shared" si="16"/>
        <v>9586.8696</v>
      </c>
      <c r="E519" s="94">
        <f t="shared" si="17"/>
        <v>10737.293952000002</v>
      </c>
      <c r="F519" s="180">
        <v>0.12</v>
      </c>
    </row>
    <row r="520" spans="1:6">
      <c r="A520" s="355" t="s">
        <v>946</v>
      </c>
      <c r="B520" s="13" t="s">
        <v>945</v>
      </c>
      <c r="C520" s="220">
        <v>8834.6720000000005</v>
      </c>
      <c r="D520" s="94">
        <f t="shared" si="16"/>
        <v>9276.4056</v>
      </c>
      <c r="E520" s="94">
        <f t="shared" si="17"/>
        <v>10389.574272000002</v>
      </c>
      <c r="F520" s="180">
        <v>0.12</v>
      </c>
    </row>
    <row r="521" spans="1:6">
      <c r="A521" s="355" t="s">
        <v>948</v>
      </c>
      <c r="B521" s="13" t="s">
        <v>947</v>
      </c>
      <c r="C521" s="220">
        <v>9130.351999999999</v>
      </c>
      <c r="D521" s="94">
        <f t="shared" si="16"/>
        <v>9586.8696</v>
      </c>
      <c r="E521" s="94">
        <f t="shared" si="17"/>
        <v>10737.293952000002</v>
      </c>
      <c r="F521" s="180">
        <v>0.12</v>
      </c>
    </row>
    <row r="522" spans="1:6">
      <c r="A522" s="355" t="s">
        <v>950</v>
      </c>
      <c r="B522" s="13" t="s">
        <v>949</v>
      </c>
      <c r="C522" s="220">
        <v>8834.6720000000005</v>
      </c>
      <c r="D522" s="94">
        <f t="shared" si="16"/>
        <v>9276.4056</v>
      </c>
      <c r="E522" s="94">
        <f t="shared" si="17"/>
        <v>10389.574272000002</v>
      </c>
      <c r="F522" s="180">
        <v>0.12</v>
      </c>
    </row>
    <row r="523" spans="1:6">
      <c r="A523" s="355" t="s">
        <v>952</v>
      </c>
      <c r="B523" s="13" t="s">
        <v>951</v>
      </c>
      <c r="C523" s="220">
        <v>8834.6720000000005</v>
      </c>
      <c r="D523" s="94">
        <f t="shared" si="16"/>
        <v>9276.4056</v>
      </c>
      <c r="E523" s="94">
        <f t="shared" si="17"/>
        <v>10389.574272000002</v>
      </c>
      <c r="F523" s="180">
        <v>0.12</v>
      </c>
    </row>
    <row r="524" spans="1:6">
      <c r="A524" s="355" t="s">
        <v>954</v>
      </c>
      <c r="B524" s="13" t="s">
        <v>953</v>
      </c>
      <c r="C524" s="220">
        <v>8834.6720000000005</v>
      </c>
      <c r="D524" s="94">
        <f t="shared" si="16"/>
        <v>9276.4056</v>
      </c>
      <c r="E524" s="94">
        <f t="shared" si="17"/>
        <v>10389.574272000002</v>
      </c>
      <c r="F524" s="180">
        <v>0.12</v>
      </c>
    </row>
    <row r="525" spans="1:6">
      <c r="A525" s="355" t="s">
        <v>956</v>
      </c>
      <c r="B525" s="13" t="s">
        <v>955</v>
      </c>
      <c r="C525" s="220">
        <v>8834.6720000000005</v>
      </c>
      <c r="D525" s="94">
        <f t="shared" si="16"/>
        <v>9276.4056</v>
      </c>
      <c r="E525" s="94">
        <f t="shared" si="17"/>
        <v>10389.574272000002</v>
      </c>
      <c r="F525" s="180">
        <v>0.12</v>
      </c>
    </row>
    <row r="526" spans="1:6">
      <c r="A526" s="355" t="s">
        <v>958</v>
      </c>
      <c r="B526" s="13" t="s">
        <v>957</v>
      </c>
      <c r="C526" s="220">
        <v>9130.351999999999</v>
      </c>
      <c r="D526" s="94">
        <f t="shared" si="16"/>
        <v>9586.8696</v>
      </c>
      <c r="E526" s="94">
        <f t="shared" si="17"/>
        <v>10737.293952000002</v>
      </c>
      <c r="F526" s="180">
        <v>0.12</v>
      </c>
    </row>
    <row r="527" spans="1:6">
      <c r="A527" s="355" t="s">
        <v>960</v>
      </c>
      <c r="B527" s="13" t="s">
        <v>959</v>
      </c>
      <c r="C527" s="220">
        <v>9130.351999999999</v>
      </c>
      <c r="D527" s="94">
        <f t="shared" si="16"/>
        <v>9586.8696</v>
      </c>
      <c r="E527" s="94">
        <f t="shared" si="17"/>
        <v>10737.293952000002</v>
      </c>
      <c r="F527" s="180">
        <v>0.12</v>
      </c>
    </row>
    <row r="528" spans="1:6">
      <c r="A528" s="355" t="s">
        <v>962</v>
      </c>
      <c r="B528" s="13" t="s">
        <v>961</v>
      </c>
      <c r="C528" s="220">
        <v>9130.351999999999</v>
      </c>
      <c r="D528" s="94">
        <f t="shared" si="16"/>
        <v>9586.8696</v>
      </c>
      <c r="E528" s="94">
        <f t="shared" si="17"/>
        <v>10737.293952000002</v>
      </c>
      <c r="F528" s="180">
        <v>0.12</v>
      </c>
    </row>
    <row r="529" spans="1:6">
      <c r="A529" s="355" t="s">
        <v>964</v>
      </c>
      <c r="B529" s="13" t="s">
        <v>963</v>
      </c>
      <c r="C529" s="220">
        <v>15324.232000000002</v>
      </c>
      <c r="D529" s="94">
        <f t="shared" si="16"/>
        <v>16090.443600000002</v>
      </c>
      <c r="E529" s="94">
        <f t="shared" si="17"/>
        <v>18021.296832000004</v>
      </c>
      <c r="F529" s="180">
        <v>0.12</v>
      </c>
    </row>
    <row r="530" spans="1:6">
      <c r="A530" s="355" t="s">
        <v>966</v>
      </c>
      <c r="B530" s="13" t="s">
        <v>965</v>
      </c>
      <c r="C530" s="220">
        <v>5096.7840000000006</v>
      </c>
      <c r="D530" s="94">
        <f t="shared" si="16"/>
        <v>5351.6232000000009</v>
      </c>
      <c r="E530" s="94">
        <f t="shared" si="17"/>
        <v>5993.8179840000012</v>
      </c>
      <c r="F530" s="180">
        <v>0.12</v>
      </c>
    </row>
    <row r="531" spans="1:6">
      <c r="A531" s="355" t="s">
        <v>968</v>
      </c>
      <c r="B531" s="13" t="s">
        <v>967</v>
      </c>
      <c r="C531" s="220">
        <v>5096.7840000000006</v>
      </c>
      <c r="D531" s="94">
        <f t="shared" si="16"/>
        <v>5351.6232000000009</v>
      </c>
      <c r="E531" s="94">
        <f t="shared" si="17"/>
        <v>5993.8179840000012</v>
      </c>
      <c r="F531" s="180">
        <v>0.12</v>
      </c>
    </row>
    <row r="532" spans="1:6">
      <c r="A532" s="355" t="s">
        <v>970</v>
      </c>
      <c r="B532" s="13" t="s">
        <v>969</v>
      </c>
      <c r="C532" s="220">
        <v>5096.7840000000006</v>
      </c>
      <c r="D532" s="94">
        <f t="shared" si="16"/>
        <v>5351.6232000000009</v>
      </c>
      <c r="E532" s="94">
        <f t="shared" si="17"/>
        <v>5993.8179840000012</v>
      </c>
      <c r="F532" s="180">
        <v>0.12</v>
      </c>
    </row>
    <row r="533" spans="1:6">
      <c r="A533" s="355" t="s">
        <v>972</v>
      </c>
      <c r="B533" s="13" t="s">
        <v>971</v>
      </c>
      <c r="C533" s="220">
        <v>5096.7840000000006</v>
      </c>
      <c r="D533" s="94">
        <f t="shared" si="16"/>
        <v>5351.6232000000009</v>
      </c>
      <c r="E533" s="94">
        <f t="shared" si="17"/>
        <v>5993.8179840000012</v>
      </c>
      <c r="F533" s="180">
        <v>0.12</v>
      </c>
    </row>
    <row r="534" spans="1:6">
      <c r="A534" s="225" t="s">
        <v>1375</v>
      </c>
      <c r="B534" s="225" t="s">
        <v>1374</v>
      </c>
      <c r="C534" s="220">
        <v>7053.0064000000002</v>
      </c>
      <c r="D534" s="94">
        <f t="shared" si="16"/>
        <v>7405.6567200000009</v>
      </c>
      <c r="E534" s="94">
        <f t="shared" si="17"/>
        <v>8294.335526400002</v>
      </c>
      <c r="F534" s="180">
        <v>0.12</v>
      </c>
    </row>
    <row r="535" spans="1:6">
      <c r="A535" s="358" t="s">
        <v>1377</v>
      </c>
      <c r="B535" s="73" t="s">
        <v>1376</v>
      </c>
      <c r="C535" s="220">
        <v>8580.4752000000008</v>
      </c>
      <c r="D535" s="94">
        <f t="shared" si="16"/>
        <v>9009.4989600000008</v>
      </c>
      <c r="E535" s="94">
        <f t="shared" si="17"/>
        <v>10090.638835200001</v>
      </c>
      <c r="F535" s="180">
        <v>0.12</v>
      </c>
    </row>
    <row r="536" spans="1:6">
      <c r="A536" s="358" t="s">
        <v>1379</v>
      </c>
      <c r="B536" s="73" t="s">
        <v>1378</v>
      </c>
      <c r="C536" s="220">
        <v>6761.0136000000002</v>
      </c>
      <c r="D536" s="94">
        <f t="shared" si="16"/>
        <v>7099.0642800000005</v>
      </c>
      <c r="E536" s="94">
        <f t="shared" si="17"/>
        <v>7950.9519936000015</v>
      </c>
      <c r="F536" s="180">
        <v>0.12</v>
      </c>
    </row>
    <row r="537" spans="1:6">
      <c r="A537" s="358" t="s">
        <v>1381</v>
      </c>
      <c r="B537" s="73" t="s">
        <v>1380</v>
      </c>
      <c r="C537" s="220">
        <v>8937.4031999999988</v>
      </c>
      <c r="D537" s="94">
        <f t="shared" si="16"/>
        <v>9384.2733599999992</v>
      </c>
      <c r="E537" s="94">
        <f t="shared" si="17"/>
        <v>10510.386163200001</v>
      </c>
      <c r="F537" s="180">
        <v>0.12</v>
      </c>
    </row>
    <row r="538" spans="1:6">
      <c r="A538" s="358" t="s">
        <v>1383</v>
      </c>
      <c r="B538" s="73" t="s">
        <v>1382</v>
      </c>
      <c r="C538" s="220">
        <v>2586.5048000000002</v>
      </c>
      <c r="D538" s="94">
        <f t="shared" si="16"/>
        <v>2715.8300400000003</v>
      </c>
      <c r="E538" s="94">
        <f t="shared" si="17"/>
        <v>3041.7296448000006</v>
      </c>
      <c r="F538" s="180">
        <v>0.12</v>
      </c>
    </row>
    <row r="539" spans="1:6">
      <c r="A539" s="358" t="s">
        <v>1385</v>
      </c>
      <c r="B539" s="73" t="s">
        <v>1384</v>
      </c>
      <c r="C539" s="220">
        <v>4220.7176000000009</v>
      </c>
      <c r="D539" s="94">
        <f t="shared" si="16"/>
        <v>4431.7534800000012</v>
      </c>
      <c r="E539" s="94">
        <f t="shared" si="17"/>
        <v>4963.5638976000018</v>
      </c>
      <c r="F539" s="180">
        <v>0.12</v>
      </c>
    </row>
    <row r="540" spans="1:6">
      <c r="A540" s="358" t="s">
        <v>1387</v>
      </c>
      <c r="B540" s="73" t="s">
        <v>1386</v>
      </c>
      <c r="C540" s="220">
        <v>3516.0488</v>
      </c>
      <c r="D540" s="94">
        <f t="shared" si="16"/>
        <v>3691.85124</v>
      </c>
      <c r="E540" s="94">
        <f t="shared" si="17"/>
        <v>4134.8733888000006</v>
      </c>
      <c r="F540" s="180">
        <v>0.12</v>
      </c>
    </row>
    <row r="541" spans="1:6">
      <c r="A541" s="359" t="s">
        <v>1389</v>
      </c>
      <c r="B541" s="226" t="s">
        <v>1388</v>
      </c>
      <c r="C541" s="220">
        <v>13323.191199999999</v>
      </c>
      <c r="D541" s="94">
        <f t="shared" si="16"/>
        <v>13989.350759999999</v>
      </c>
      <c r="E541" s="94">
        <f t="shared" si="17"/>
        <v>15668.072851200001</v>
      </c>
      <c r="F541" s="180">
        <v>0.12</v>
      </c>
    </row>
    <row r="542" spans="1:6">
      <c r="A542" s="359" t="s">
        <v>1391</v>
      </c>
      <c r="B542" s="226" t="s">
        <v>1390</v>
      </c>
      <c r="C542" s="220">
        <v>6463.5119999999997</v>
      </c>
      <c r="D542" s="94">
        <f t="shared" si="16"/>
        <v>6786.6876000000002</v>
      </c>
      <c r="E542" s="94">
        <f t="shared" si="17"/>
        <v>7601.0901120000008</v>
      </c>
      <c r="F542" s="180">
        <v>0.12</v>
      </c>
    </row>
    <row r="543" spans="1:6">
      <c r="A543" s="359" t="s">
        <v>1393</v>
      </c>
      <c r="B543" s="226" t="s">
        <v>1392</v>
      </c>
      <c r="C543" s="220">
        <v>13323.191199999999</v>
      </c>
      <c r="D543" s="94">
        <f t="shared" si="16"/>
        <v>13989.350759999999</v>
      </c>
      <c r="E543" s="94">
        <f t="shared" si="17"/>
        <v>15668.072851200001</v>
      </c>
      <c r="F543" s="180">
        <v>0.12</v>
      </c>
    </row>
    <row r="544" spans="1:6">
      <c r="A544" s="359" t="s">
        <v>1395</v>
      </c>
      <c r="B544" s="226" t="s">
        <v>1394</v>
      </c>
      <c r="C544" s="220">
        <v>13323.191199999999</v>
      </c>
      <c r="D544" s="94">
        <f t="shared" si="16"/>
        <v>13989.350759999999</v>
      </c>
      <c r="E544" s="94">
        <f t="shared" si="17"/>
        <v>15668.072851200001</v>
      </c>
      <c r="F544" s="180">
        <v>0.12</v>
      </c>
    </row>
    <row r="545" spans="1:6">
      <c r="A545" s="359" t="s">
        <v>1397</v>
      </c>
      <c r="B545" s="226" t="s">
        <v>1396</v>
      </c>
      <c r="C545" s="220">
        <v>6453.6032000000005</v>
      </c>
      <c r="D545" s="94">
        <f t="shared" si="16"/>
        <v>6776.2833600000004</v>
      </c>
      <c r="E545" s="94">
        <f t="shared" si="17"/>
        <v>7589.4373632000015</v>
      </c>
      <c r="F545" s="180">
        <v>0.12</v>
      </c>
    </row>
    <row r="546" spans="1:6">
      <c r="A546" s="359" t="s">
        <v>1399</v>
      </c>
      <c r="B546" s="226" t="s">
        <v>1398</v>
      </c>
      <c r="C546" s="220">
        <v>3596.384</v>
      </c>
      <c r="D546" s="94">
        <f t="shared" si="16"/>
        <v>3776.2032000000004</v>
      </c>
      <c r="E546" s="94">
        <f t="shared" si="17"/>
        <v>4229.347584000001</v>
      </c>
      <c r="F546" s="180">
        <v>0.12</v>
      </c>
    </row>
    <row r="547" spans="1:6">
      <c r="A547" s="359" t="s">
        <v>1401</v>
      </c>
      <c r="B547" s="226" t="s">
        <v>1400</v>
      </c>
      <c r="C547" s="220">
        <v>6453.6032000000005</v>
      </c>
      <c r="D547" s="94">
        <f t="shared" si="16"/>
        <v>6776.2833600000004</v>
      </c>
      <c r="E547" s="94">
        <f t="shared" si="17"/>
        <v>7589.4373632000015</v>
      </c>
      <c r="F547" s="180">
        <v>0.12</v>
      </c>
    </row>
    <row r="548" spans="1:6">
      <c r="A548" s="359" t="s">
        <v>1403</v>
      </c>
      <c r="B548" s="226" t="s">
        <v>1402</v>
      </c>
      <c r="C548" s="220">
        <v>6453.6032000000005</v>
      </c>
      <c r="D548" s="94">
        <f t="shared" si="16"/>
        <v>6776.2833600000004</v>
      </c>
      <c r="E548" s="94">
        <f t="shared" si="17"/>
        <v>7589.4373632000015</v>
      </c>
      <c r="F548" s="180">
        <v>0.12</v>
      </c>
    </row>
    <row r="549" spans="1:6">
      <c r="A549" s="359" t="s">
        <v>1405</v>
      </c>
      <c r="B549" s="226" t="s">
        <v>1404</v>
      </c>
      <c r="C549" s="220">
        <v>11102.053599999999</v>
      </c>
      <c r="D549" s="94">
        <f t="shared" si="16"/>
        <v>11657.156279999999</v>
      </c>
      <c r="E549" s="94">
        <f t="shared" si="17"/>
        <v>13056.015033600001</v>
      </c>
      <c r="F549" s="180">
        <v>0.12</v>
      </c>
    </row>
    <row r="550" spans="1:6">
      <c r="A550" s="359" t="s">
        <v>1407</v>
      </c>
      <c r="B550" s="226" t="s">
        <v>1406</v>
      </c>
      <c r="C550" s="220">
        <v>5386.8760000000002</v>
      </c>
      <c r="D550" s="94">
        <f t="shared" si="16"/>
        <v>5656.2198000000008</v>
      </c>
      <c r="E550" s="94">
        <f t="shared" si="17"/>
        <v>6334.9661760000017</v>
      </c>
      <c r="F550" s="180">
        <v>0.12</v>
      </c>
    </row>
    <row r="551" spans="1:6">
      <c r="A551" s="359" t="s">
        <v>1409</v>
      </c>
      <c r="B551" s="226" t="s">
        <v>1408</v>
      </c>
      <c r="C551" s="220">
        <v>11102.053599999999</v>
      </c>
      <c r="D551" s="94">
        <f t="shared" si="16"/>
        <v>11657.156279999999</v>
      </c>
      <c r="E551" s="94">
        <f t="shared" si="17"/>
        <v>13056.015033600001</v>
      </c>
      <c r="F551" s="180">
        <v>0.12</v>
      </c>
    </row>
    <row r="552" spans="1:6">
      <c r="A552" s="359" t="s">
        <v>1411</v>
      </c>
      <c r="B552" s="226" t="s">
        <v>1410</v>
      </c>
      <c r="C552" s="220">
        <v>11102.053599999999</v>
      </c>
      <c r="D552" s="94">
        <f t="shared" si="16"/>
        <v>11657.156279999999</v>
      </c>
      <c r="E552" s="94">
        <f t="shared" si="17"/>
        <v>13056.015033600001</v>
      </c>
      <c r="F552" s="180">
        <v>0.12</v>
      </c>
    </row>
    <row r="553" spans="1:6">
      <c r="A553" s="359" t="s">
        <v>1413</v>
      </c>
      <c r="B553" s="226" t="s">
        <v>1412</v>
      </c>
      <c r="C553" s="220">
        <v>345.91919999999999</v>
      </c>
      <c r="D553" s="94">
        <f t="shared" si="16"/>
        <v>363.21516000000003</v>
      </c>
      <c r="E553" s="94">
        <f t="shared" si="17"/>
        <v>406.80097920000009</v>
      </c>
      <c r="F553" s="180">
        <v>0.12</v>
      </c>
    </row>
    <row r="554" spans="1:6">
      <c r="A554" s="358" t="s">
        <v>1415</v>
      </c>
      <c r="B554" s="73" t="s">
        <v>1414</v>
      </c>
      <c r="C554" s="220">
        <v>2553.4959999999996</v>
      </c>
      <c r="D554" s="94">
        <f t="shared" si="16"/>
        <v>2681.1707999999999</v>
      </c>
      <c r="E554" s="94">
        <f t="shared" si="17"/>
        <v>3002.9112960000002</v>
      </c>
      <c r="F554" s="180">
        <v>0.12</v>
      </c>
    </row>
    <row r="555" spans="1:6">
      <c r="A555" s="358" t="s">
        <v>1417</v>
      </c>
      <c r="B555" s="73" t="s">
        <v>1416</v>
      </c>
      <c r="C555" s="220">
        <v>273.65360000000004</v>
      </c>
      <c r="D555" s="94">
        <f t="shared" si="16"/>
        <v>287.33628000000004</v>
      </c>
      <c r="E555" s="94">
        <f t="shared" si="17"/>
        <v>321.8166336000001</v>
      </c>
      <c r="F555" s="180">
        <v>0.12</v>
      </c>
    </row>
    <row r="556" spans="1:6">
      <c r="A556" s="358" t="s">
        <v>1419</v>
      </c>
      <c r="B556" s="73" t="s">
        <v>1418</v>
      </c>
      <c r="C556" s="220">
        <v>489.35040000000004</v>
      </c>
      <c r="D556" s="94">
        <f t="shared" si="16"/>
        <v>513.81792000000007</v>
      </c>
      <c r="E556" s="94">
        <f t="shared" si="17"/>
        <v>575.47607040000014</v>
      </c>
      <c r="F556" s="180">
        <v>0.12</v>
      </c>
    </row>
    <row r="557" spans="1:6">
      <c r="A557" s="359" t="s">
        <v>1421</v>
      </c>
      <c r="B557" s="226" t="s">
        <v>1420</v>
      </c>
      <c r="C557" s="220">
        <v>1093.8751999999999</v>
      </c>
      <c r="D557" s="94">
        <f t="shared" si="16"/>
        <v>1148.5689600000001</v>
      </c>
      <c r="E557" s="94">
        <f t="shared" si="17"/>
        <v>1286.3972352000003</v>
      </c>
      <c r="F557" s="180">
        <v>0.12</v>
      </c>
    </row>
    <row r="558" spans="1:6">
      <c r="A558" s="358" t="s">
        <v>1423</v>
      </c>
      <c r="B558" s="73" t="s">
        <v>1422</v>
      </c>
      <c r="C558" s="220">
        <v>1799.6528000000001</v>
      </c>
      <c r="D558" s="94">
        <f t="shared" si="16"/>
        <v>1889.6354400000002</v>
      </c>
      <c r="E558" s="94">
        <f t="shared" si="17"/>
        <v>2116.3916928000003</v>
      </c>
      <c r="F558" s="180">
        <v>0.12</v>
      </c>
    </row>
    <row r="559" spans="1:6">
      <c r="A559" s="358" t="s">
        <v>1425</v>
      </c>
      <c r="B559" s="73" t="s">
        <v>1424</v>
      </c>
      <c r="C559" s="220">
        <v>1123.9624000000001</v>
      </c>
      <c r="D559" s="94">
        <f t="shared" si="16"/>
        <v>1180.1605200000001</v>
      </c>
      <c r="E559" s="94">
        <f t="shared" si="17"/>
        <v>1321.7797824000004</v>
      </c>
      <c r="F559" s="180">
        <v>0.12</v>
      </c>
    </row>
    <row r="560" spans="1:6">
      <c r="A560" s="358" t="s">
        <v>1427</v>
      </c>
      <c r="B560" s="73" t="s">
        <v>1426</v>
      </c>
      <c r="C560" s="220">
        <v>2394.2864000000004</v>
      </c>
      <c r="D560" s="94">
        <f t="shared" si="16"/>
        <v>2514.0007200000005</v>
      </c>
      <c r="E560" s="94">
        <f t="shared" si="17"/>
        <v>2815.6808064000006</v>
      </c>
      <c r="F560" s="180">
        <v>0.12</v>
      </c>
    </row>
    <row r="561" spans="1:6">
      <c r="A561" s="359" t="s">
        <v>1429</v>
      </c>
      <c r="B561" s="226" t="s">
        <v>1428</v>
      </c>
      <c r="C561" s="220">
        <v>9354.84</v>
      </c>
      <c r="D561" s="94">
        <f t="shared" si="16"/>
        <v>9822.5820000000003</v>
      </c>
      <c r="E561" s="94">
        <f t="shared" si="17"/>
        <v>11001.291840000002</v>
      </c>
      <c r="F561" s="180">
        <v>0.12</v>
      </c>
    </row>
    <row r="562" spans="1:6">
      <c r="A562" s="359" t="s">
        <v>1431</v>
      </c>
      <c r="B562" s="226" t="s">
        <v>1430</v>
      </c>
      <c r="C562" s="220">
        <v>7794.7231999999995</v>
      </c>
      <c r="D562" s="94">
        <f t="shared" si="16"/>
        <v>8184.4593599999998</v>
      </c>
      <c r="E562" s="94">
        <f t="shared" si="17"/>
        <v>9166.5944832000005</v>
      </c>
      <c r="F562" s="180">
        <v>0.12</v>
      </c>
    </row>
    <row r="563" spans="1:6">
      <c r="A563" s="359" t="s">
        <v>1433</v>
      </c>
      <c r="B563" s="226" t="s">
        <v>1432</v>
      </c>
      <c r="C563" s="220">
        <v>7794.7231999999995</v>
      </c>
      <c r="D563" s="94">
        <f t="shared" si="16"/>
        <v>8184.4593599999998</v>
      </c>
      <c r="E563" s="94">
        <f t="shared" si="17"/>
        <v>9166.5944832000005</v>
      </c>
      <c r="F563" s="180">
        <v>0.12</v>
      </c>
    </row>
    <row r="564" spans="1:6">
      <c r="A564" s="358" t="s">
        <v>1435</v>
      </c>
      <c r="B564" s="73" t="s">
        <v>1434</v>
      </c>
      <c r="C564" s="220">
        <v>7193.1288000000004</v>
      </c>
      <c r="D564" s="94">
        <f t="shared" si="16"/>
        <v>7552.7852400000011</v>
      </c>
      <c r="E564" s="94">
        <f t="shared" si="17"/>
        <v>8459.1194688000014</v>
      </c>
      <c r="F564" s="180">
        <v>0.12</v>
      </c>
    </row>
    <row r="565" spans="1:6">
      <c r="A565" s="358" t="s">
        <v>1437</v>
      </c>
      <c r="B565" s="73" t="s">
        <v>1436</v>
      </c>
      <c r="C565" s="220">
        <v>3271.7344000000003</v>
      </c>
      <c r="D565" s="94">
        <f t="shared" si="16"/>
        <v>3435.3211200000005</v>
      </c>
      <c r="E565" s="94">
        <f t="shared" si="17"/>
        <v>3847.5596544000009</v>
      </c>
      <c r="F565" s="180">
        <v>0.12</v>
      </c>
    </row>
    <row r="566" spans="1:6">
      <c r="A566" s="358" t="s">
        <v>1439</v>
      </c>
      <c r="B566" s="73" t="s">
        <v>1438</v>
      </c>
      <c r="C566" s="220">
        <v>5995.0703999999996</v>
      </c>
      <c r="D566" s="94">
        <f t="shared" si="16"/>
        <v>6294.8239199999998</v>
      </c>
      <c r="E566" s="94">
        <f t="shared" si="17"/>
        <v>7050.2027904000006</v>
      </c>
      <c r="F566" s="180">
        <v>0.12</v>
      </c>
    </row>
    <row r="567" spans="1:6">
      <c r="A567" s="359" t="s">
        <v>1441</v>
      </c>
      <c r="B567" s="226" t="s">
        <v>1440</v>
      </c>
      <c r="C567" s="220">
        <v>10099.144</v>
      </c>
      <c r="D567" s="94">
        <f t="shared" si="16"/>
        <v>10604.101200000001</v>
      </c>
      <c r="E567" s="94">
        <f t="shared" si="17"/>
        <v>11876.593344000003</v>
      </c>
      <c r="F567" s="180">
        <v>0.12</v>
      </c>
    </row>
    <row r="568" spans="1:6">
      <c r="A568" s="359" t="s">
        <v>1443</v>
      </c>
      <c r="B568" s="226" t="s">
        <v>1442</v>
      </c>
      <c r="C568" s="220">
        <v>5830.7392</v>
      </c>
      <c r="D568" s="94">
        <f t="shared" si="16"/>
        <v>6122.2761600000003</v>
      </c>
      <c r="E568" s="94">
        <f t="shared" si="17"/>
        <v>6856.9492992000014</v>
      </c>
      <c r="F568" s="180">
        <v>0.12</v>
      </c>
    </row>
    <row r="569" spans="1:6">
      <c r="A569" s="359" t="s">
        <v>1445</v>
      </c>
      <c r="B569" s="226" t="s">
        <v>1444</v>
      </c>
      <c r="C569" s="220">
        <v>8417.6047999999992</v>
      </c>
      <c r="D569" s="94">
        <f t="shared" si="16"/>
        <v>8838.4850399999996</v>
      </c>
      <c r="E569" s="94">
        <f t="shared" si="17"/>
        <v>9899.1032448000005</v>
      </c>
      <c r="F569" s="180">
        <v>0.12</v>
      </c>
    </row>
    <row r="570" spans="1:6">
      <c r="A570" s="359" t="s">
        <v>1447</v>
      </c>
      <c r="B570" s="226" t="s">
        <v>1446</v>
      </c>
      <c r="C570" s="220">
        <v>8417.6047999999992</v>
      </c>
      <c r="D570" s="94">
        <f t="shared" si="16"/>
        <v>8838.4850399999996</v>
      </c>
      <c r="E570" s="94">
        <f t="shared" si="17"/>
        <v>9899.1032448000005</v>
      </c>
      <c r="F570" s="180">
        <v>0.12</v>
      </c>
    </row>
    <row r="571" spans="1:6">
      <c r="A571" s="359" t="s">
        <v>1449</v>
      </c>
      <c r="B571" s="226" t="s">
        <v>1448</v>
      </c>
      <c r="C571" s="220">
        <v>10098.7744</v>
      </c>
      <c r="D571" s="94">
        <f t="shared" si="16"/>
        <v>10603.71312</v>
      </c>
      <c r="E571" s="94">
        <f t="shared" si="17"/>
        <v>11876.158694400001</v>
      </c>
      <c r="F571" s="180">
        <v>0.12</v>
      </c>
    </row>
    <row r="572" spans="1:6">
      <c r="A572" s="359" t="s">
        <v>1451</v>
      </c>
      <c r="B572" s="226" t="s">
        <v>1450</v>
      </c>
      <c r="C572" s="220">
        <v>6292.2023999999992</v>
      </c>
      <c r="D572" s="94">
        <f t="shared" si="16"/>
        <v>6606.8125199999995</v>
      </c>
      <c r="E572" s="94">
        <f t="shared" si="17"/>
        <v>7399.6300223999997</v>
      </c>
      <c r="F572" s="180">
        <v>0.12</v>
      </c>
    </row>
    <row r="573" spans="1:6">
      <c r="A573" s="359" t="s">
        <v>1453</v>
      </c>
      <c r="B573" s="226" t="s">
        <v>1452</v>
      </c>
      <c r="C573" s="220">
        <v>11961.8928</v>
      </c>
      <c r="D573" s="94">
        <f t="shared" si="16"/>
        <v>12559.987440000001</v>
      </c>
      <c r="E573" s="94">
        <f t="shared" si="17"/>
        <v>14067.185932800003</v>
      </c>
      <c r="F573" s="180">
        <v>0.12</v>
      </c>
    </row>
    <row r="574" spans="1:6">
      <c r="A574" s="359" t="s">
        <v>1455</v>
      </c>
      <c r="B574" s="226" t="s">
        <v>1454</v>
      </c>
      <c r="C574" s="220">
        <v>4621.3023999999996</v>
      </c>
      <c r="D574" s="94">
        <f t="shared" si="16"/>
        <v>4852.3675199999998</v>
      </c>
      <c r="E574" s="94">
        <f t="shared" si="17"/>
        <v>5434.6516224000006</v>
      </c>
      <c r="F574" s="180">
        <v>0.12</v>
      </c>
    </row>
    <row r="575" spans="1:6">
      <c r="A575" s="359" t="s">
        <v>1457</v>
      </c>
      <c r="B575" s="226" t="s">
        <v>1456</v>
      </c>
      <c r="C575" s="220">
        <v>8417.6047999999992</v>
      </c>
      <c r="D575" s="94">
        <f t="shared" si="16"/>
        <v>8838.4850399999996</v>
      </c>
      <c r="E575" s="94">
        <f t="shared" si="17"/>
        <v>9899.1032448000005</v>
      </c>
      <c r="F575" s="180">
        <v>0.12</v>
      </c>
    </row>
    <row r="576" spans="1:6">
      <c r="A576" s="359" t="s">
        <v>1459</v>
      </c>
      <c r="B576" s="226" t="s">
        <v>1458</v>
      </c>
      <c r="C576" s="220">
        <v>8417.6047999999992</v>
      </c>
      <c r="D576" s="94">
        <f t="shared" ref="D576:D639" si="18">C576*1.05</f>
        <v>8838.4850399999996</v>
      </c>
      <c r="E576" s="94">
        <f t="shared" ref="E576:E639" si="19">D576*1.12</f>
        <v>9899.1032448000005</v>
      </c>
      <c r="F576" s="180">
        <v>0.12</v>
      </c>
    </row>
    <row r="577" spans="1:6">
      <c r="A577" s="359" t="s">
        <v>1461</v>
      </c>
      <c r="B577" s="226" t="s">
        <v>1460</v>
      </c>
      <c r="C577" s="220">
        <v>5244.1751999999997</v>
      </c>
      <c r="D577" s="94">
        <f t="shared" si="18"/>
        <v>5506.3839600000001</v>
      </c>
      <c r="E577" s="94">
        <f t="shared" si="19"/>
        <v>6167.1500352000003</v>
      </c>
      <c r="F577" s="180">
        <v>0.12</v>
      </c>
    </row>
    <row r="578" spans="1:6">
      <c r="A578" s="359" t="s">
        <v>1463</v>
      </c>
      <c r="B578" s="226" t="s">
        <v>1462</v>
      </c>
      <c r="C578" s="220">
        <v>9969.652</v>
      </c>
      <c r="D578" s="94">
        <f t="shared" si="18"/>
        <v>10468.134600000001</v>
      </c>
      <c r="E578" s="94">
        <f t="shared" si="19"/>
        <v>11724.310752000003</v>
      </c>
      <c r="F578" s="180">
        <v>0.12</v>
      </c>
    </row>
    <row r="579" spans="1:6">
      <c r="A579" s="359" t="s">
        <v>1465</v>
      </c>
      <c r="B579" s="226" t="s">
        <v>1464</v>
      </c>
      <c r="C579" s="220">
        <v>9969.652</v>
      </c>
      <c r="D579" s="94">
        <f t="shared" si="18"/>
        <v>10468.134600000001</v>
      </c>
      <c r="E579" s="94">
        <f t="shared" si="19"/>
        <v>11724.310752000003</v>
      </c>
      <c r="F579" s="180">
        <v>0.12</v>
      </c>
    </row>
    <row r="580" spans="1:6">
      <c r="A580" s="358" t="s">
        <v>1466</v>
      </c>
      <c r="B580" s="73" t="s">
        <v>1384</v>
      </c>
      <c r="C580" s="220">
        <v>4231.3656000000001</v>
      </c>
      <c r="D580" s="94">
        <f t="shared" si="18"/>
        <v>4442.9338800000005</v>
      </c>
      <c r="E580" s="94">
        <f t="shared" si="19"/>
        <v>4976.0859456000007</v>
      </c>
      <c r="F580" s="180">
        <v>0.12</v>
      </c>
    </row>
    <row r="581" spans="1:6">
      <c r="A581" s="359" t="s">
        <v>1468</v>
      </c>
      <c r="B581" s="226" t="s">
        <v>1467</v>
      </c>
      <c r="C581" s="220">
        <v>6000.5792000000001</v>
      </c>
      <c r="D581" s="94">
        <f t="shared" si="18"/>
        <v>6300.6081600000007</v>
      </c>
      <c r="E581" s="94">
        <f t="shared" si="19"/>
        <v>7056.6811392000018</v>
      </c>
      <c r="F581" s="180">
        <v>0.12</v>
      </c>
    </row>
    <row r="582" spans="1:6">
      <c r="A582" s="359" t="s">
        <v>1470</v>
      </c>
      <c r="B582" s="226" t="s">
        <v>1469</v>
      </c>
      <c r="C582" s="220">
        <v>10605.364</v>
      </c>
      <c r="D582" s="94">
        <f t="shared" si="18"/>
        <v>11135.6322</v>
      </c>
      <c r="E582" s="94">
        <f t="shared" si="19"/>
        <v>12471.908064000001</v>
      </c>
      <c r="F582" s="180">
        <v>0.12</v>
      </c>
    </row>
    <row r="583" spans="1:6">
      <c r="A583" s="359" t="s">
        <v>1472</v>
      </c>
      <c r="B583" s="226" t="s">
        <v>1471</v>
      </c>
      <c r="C583" s="220">
        <v>11430.7336</v>
      </c>
      <c r="D583" s="94">
        <f t="shared" si="18"/>
        <v>12002.270280000001</v>
      </c>
      <c r="E583" s="94">
        <f t="shared" si="19"/>
        <v>13442.542713600002</v>
      </c>
      <c r="F583" s="180">
        <v>0.12</v>
      </c>
    </row>
    <row r="584" spans="1:6">
      <c r="A584" s="358" t="s">
        <v>1473</v>
      </c>
      <c r="B584" s="73" t="s">
        <v>1382</v>
      </c>
      <c r="C584" s="220">
        <v>2586.5048000000002</v>
      </c>
      <c r="D584" s="94">
        <f t="shared" si="18"/>
        <v>2715.8300400000003</v>
      </c>
      <c r="E584" s="94">
        <f t="shared" si="19"/>
        <v>3041.7296448000006</v>
      </c>
      <c r="F584" s="180">
        <v>0.12</v>
      </c>
    </row>
    <row r="585" spans="1:6">
      <c r="A585" s="358" t="s">
        <v>1474</v>
      </c>
      <c r="B585" s="73" t="s">
        <v>1386</v>
      </c>
      <c r="C585" s="220">
        <v>3525.2183999999997</v>
      </c>
      <c r="D585" s="94">
        <f t="shared" si="18"/>
        <v>3701.4793199999999</v>
      </c>
      <c r="E585" s="94">
        <f t="shared" si="19"/>
        <v>4145.6568384000002</v>
      </c>
      <c r="F585" s="180">
        <v>0.12</v>
      </c>
    </row>
    <row r="586" spans="1:6">
      <c r="A586" s="359" t="s">
        <v>1476</v>
      </c>
      <c r="B586" s="226" t="s">
        <v>1475</v>
      </c>
      <c r="C586" s="220">
        <v>2827.8712</v>
      </c>
      <c r="D586" s="94">
        <f t="shared" si="18"/>
        <v>2969.26476</v>
      </c>
      <c r="E586" s="94">
        <f t="shared" si="19"/>
        <v>3325.5765312000003</v>
      </c>
      <c r="F586" s="180">
        <v>0.12</v>
      </c>
    </row>
    <row r="587" spans="1:6">
      <c r="A587" s="359" t="s">
        <v>1478</v>
      </c>
      <c r="B587" s="226" t="s">
        <v>1477</v>
      </c>
      <c r="C587" s="220">
        <v>5002.8</v>
      </c>
      <c r="D587" s="94">
        <f t="shared" si="18"/>
        <v>5252.9400000000005</v>
      </c>
      <c r="E587" s="94">
        <f t="shared" si="19"/>
        <v>5883.2928000000011</v>
      </c>
      <c r="F587" s="180">
        <v>0.12</v>
      </c>
    </row>
    <row r="588" spans="1:6">
      <c r="A588" s="359" t="s">
        <v>1480</v>
      </c>
      <c r="B588" s="226" t="s">
        <v>1479</v>
      </c>
      <c r="C588" s="220">
        <v>3137.8511999999996</v>
      </c>
      <c r="D588" s="94">
        <f t="shared" si="18"/>
        <v>3294.7437599999998</v>
      </c>
      <c r="E588" s="94">
        <f t="shared" si="19"/>
        <v>3690.1130112000001</v>
      </c>
      <c r="F588" s="180">
        <v>0.12</v>
      </c>
    </row>
    <row r="589" spans="1:6">
      <c r="A589" s="359" t="s">
        <v>1482</v>
      </c>
      <c r="B589" s="226" t="s">
        <v>1481</v>
      </c>
      <c r="C589" s="220">
        <v>8837.6200000000008</v>
      </c>
      <c r="D589" s="94">
        <f t="shared" si="18"/>
        <v>9279.501000000002</v>
      </c>
      <c r="E589" s="94">
        <f t="shared" si="19"/>
        <v>10393.041120000004</v>
      </c>
      <c r="F589" s="180">
        <v>0.12</v>
      </c>
    </row>
    <row r="590" spans="1:6">
      <c r="A590" s="359" t="s">
        <v>1484</v>
      </c>
      <c r="B590" s="226" t="s">
        <v>1483</v>
      </c>
      <c r="C590" s="220">
        <v>9525.4279999999999</v>
      </c>
      <c r="D590" s="94">
        <f t="shared" si="18"/>
        <v>10001.6994</v>
      </c>
      <c r="E590" s="94">
        <f t="shared" si="19"/>
        <v>11201.903328</v>
      </c>
      <c r="F590" s="180">
        <v>0.12</v>
      </c>
    </row>
    <row r="591" spans="1:6">
      <c r="A591" s="359" t="s">
        <v>1486</v>
      </c>
      <c r="B591" s="226" t="s">
        <v>1485</v>
      </c>
      <c r="C591" s="220">
        <v>8837.6200000000008</v>
      </c>
      <c r="D591" s="94">
        <f t="shared" si="18"/>
        <v>9279.501000000002</v>
      </c>
      <c r="E591" s="94">
        <f t="shared" si="19"/>
        <v>10393.041120000004</v>
      </c>
      <c r="F591" s="180">
        <v>0.12</v>
      </c>
    </row>
    <row r="592" spans="1:6">
      <c r="A592" s="358" t="s">
        <v>1488</v>
      </c>
      <c r="B592" s="73" t="s">
        <v>1487</v>
      </c>
      <c r="C592" s="220">
        <v>1725.1872000000001</v>
      </c>
      <c r="D592" s="94">
        <f t="shared" si="18"/>
        <v>1811.4465600000001</v>
      </c>
      <c r="E592" s="94">
        <f t="shared" si="19"/>
        <v>2028.8201472000003</v>
      </c>
      <c r="F592" s="180">
        <v>0.12</v>
      </c>
    </row>
    <row r="593" spans="1:6">
      <c r="A593" s="358" t="s">
        <v>1488</v>
      </c>
      <c r="B593" s="73" t="s">
        <v>1489</v>
      </c>
      <c r="C593" s="220">
        <v>1725.1872000000001</v>
      </c>
      <c r="D593" s="94">
        <f t="shared" si="18"/>
        <v>1811.4465600000001</v>
      </c>
      <c r="E593" s="94">
        <f t="shared" si="19"/>
        <v>2028.8201472000003</v>
      </c>
      <c r="F593" s="180">
        <v>0.12</v>
      </c>
    </row>
    <row r="594" spans="1:6">
      <c r="A594" s="359" t="s">
        <v>1491</v>
      </c>
      <c r="B594" s="226" t="s">
        <v>1490</v>
      </c>
      <c r="C594" s="220">
        <v>6574.2864</v>
      </c>
      <c r="D594" s="94">
        <f t="shared" si="18"/>
        <v>6903.00072</v>
      </c>
      <c r="E594" s="94">
        <f t="shared" si="19"/>
        <v>7731.3608064000009</v>
      </c>
      <c r="F594" s="180">
        <v>0.12</v>
      </c>
    </row>
    <row r="595" spans="1:6">
      <c r="A595" s="359" t="s">
        <v>1493</v>
      </c>
      <c r="B595" s="226" t="s">
        <v>1492</v>
      </c>
      <c r="C595" s="220">
        <v>3441.2136</v>
      </c>
      <c r="D595" s="94">
        <f t="shared" si="18"/>
        <v>3613.2742800000001</v>
      </c>
      <c r="E595" s="94">
        <f t="shared" si="19"/>
        <v>4046.8671936000005</v>
      </c>
      <c r="F595" s="180">
        <v>0.12</v>
      </c>
    </row>
    <row r="596" spans="1:6">
      <c r="A596" s="359" t="s">
        <v>1495</v>
      </c>
      <c r="B596" s="226" t="s">
        <v>1494</v>
      </c>
      <c r="C596" s="220">
        <v>5479.6808000000001</v>
      </c>
      <c r="D596" s="94">
        <f t="shared" si="18"/>
        <v>5753.6648400000004</v>
      </c>
      <c r="E596" s="94">
        <f t="shared" si="19"/>
        <v>6444.1046208000007</v>
      </c>
      <c r="F596" s="180">
        <v>0.12</v>
      </c>
    </row>
    <row r="597" spans="1:6">
      <c r="A597" s="358" t="s">
        <v>1497</v>
      </c>
      <c r="B597" s="73" t="s">
        <v>1496</v>
      </c>
      <c r="C597" s="220">
        <v>7448.8039999999992</v>
      </c>
      <c r="D597" s="94">
        <f t="shared" si="18"/>
        <v>7821.2441999999992</v>
      </c>
      <c r="E597" s="94">
        <f t="shared" si="19"/>
        <v>8759.7935039999993</v>
      </c>
      <c r="F597" s="180">
        <v>0.12</v>
      </c>
    </row>
    <row r="598" spans="1:6">
      <c r="A598" s="358" t="s">
        <v>1499</v>
      </c>
      <c r="B598" s="73" t="s">
        <v>1498</v>
      </c>
      <c r="C598" s="220">
        <v>1707.5872000000002</v>
      </c>
      <c r="D598" s="94">
        <f t="shared" si="18"/>
        <v>1792.9665600000003</v>
      </c>
      <c r="E598" s="94">
        <f t="shared" si="19"/>
        <v>2008.1225472000006</v>
      </c>
      <c r="F598" s="180">
        <v>0.12</v>
      </c>
    </row>
    <row r="599" spans="1:6">
      <c r="A599" s="358" t="s">
        <v>1501</v>
      </c>
      <c r="B599" s="73" t="s">
        <v>1500</v>
      </c>
      <c r="C599" s="220">
        <v>9073.1256000000012</v>
      </c>
      <c r="D599" s="94">
        <f t="shared" si="18"/>
        <v>9526.7818800000023</v>
      </c>
      <c r="E599" s="94">
        <f t="shared" si="19"/>
        <v>10669.995705600004</v>
      </c>
      <c r="F599" s="180">
        <v>0.12</v>
      </c>
    </row>
    <row r="600" spans="1:6">
      <c r="A600" s="358" t="s">
        <v>1503</v>
      </c>
      <c r="B600" s="73" t="s">
        <v>1502</v>
      </c>
      <c r="C600" s="220">
        <v>9073.1256000000012</v>
      </c>
      <c r="D600" s="94">
        <f t="shared" si="18"/>
        <v>9526.7818800000023</v>
      </c>
      <c r="E600" s="94">
        <f t="shared" si="19"/>
        <v>10669.995705600004</v>
      </c>
      <c r="F600" s="180">
        <v>0.12</v>
      </c>
    </row>
    <row r="601" spans="1:6">
      <c r="A601" s="358" t="s">
        <v>1505</v>
      </c>
      <c r="B601" s="73" t="s">
        <v>1504</v>
      </c>
      <c r="C601" s="220">
        <v>9073.1256000000012</v>
      </c>
      <c r="D601" s="94">
        <f t="shared" si="18"/>
        <v>9526.7818800000023</v>
      </c>
      <c r="E601" s="94">
        <f t="shared" si="19"/>
        <v>10669.995705600004</v>
      </c>
      <c r="F601" s="180">
        <v>0.12</v>
      </c>
    </row>
    <row r="602" spans="1:6">
      <c r="A602" s="358" t="s">
        <v>1507</v>
      </c>
      <c r="B602" s="73" t="s">
        <v>1506</v>
      </c>
      <c r="C602" s="220">
        <v>5759.9255999999996</v>
      </c>
      <c r="D602" s="94">
        <f t="shared" si="18"/>
        <v>6047.9218799999999</v>
      </c>
      <c r="E602" s="94">
        <f t="shared" si="19"/>
        <v>6773.6725056000005</v>
      </c>
      <c r="F602" s="180">
        <v>0.12</v>
      </c>
    </row>
    <row r="603" spans="1:6">
      <c r="A603" s="358" t="s">
        <v>1509</v>
      </c>
      <c r="B603" s="73" t="s">
        <v>1508</v>
      </c>
      <c r="C603" s="220">
        <v>5139.6311999999998</v>
      </c>
      <c r="D603" s="94">
        <f t="shared" si="18"/>
        <v>5396.61276</v>
      </c>
      <c r="E603" s="94">
        <f t="shared" si="19"/>
        <v>6044.2062912000001</v>
      </c>
      <c r="F603" s="180">
        <v>0.12</v>
      </c>
    </row>
    <row r="604" spans="1:6">
      <c r="A604" s="358" t="s">
        <v>1511</v>
      </c>
      <c r="B604" s="73" t="s">
        <v>1510</v>
      </c>
      <c r="C604" s="220">
        <v>1516.8384000000001</v>
      </c>
      <c r="D604" s="94">
        <f t="shared" si="18"/>
        <v>1592.6803200000002</v>
      </c>
      <c r="E604" s="94">
        <f t="shared" si="19"/>
        <v>1783.8019584000003</v>
      </c>
      <c r="F604" s="180">
        <v>0.12</v>
      </c>
    </row>
    <row r="605" spans="1:6">
      <c r="A605" s="358" t="s">
        <v>1513</v>
      </c>
      <c r="B605" s="73" t="s">
        <v>1512</v>
      </c>
      <c r="C605" s="220">
        <v>2745.7144000000003</v>
      </c>
      <c r="D605" s="94">
        <f t="shared" si="18"/>
        <v>2883.0001200000006</v>
      </c>
      <c r="E605" s="94">
        <f t="shared" si="19"/>
        <v>3228.9601344000012</v>
      </c>
      <c r="F605" s="180">
        <v>0.12</v>
      </c>
    </row>
    <row r="606" spans="1:6">
      <c r="A606" s="358" t="s">
        <v>1515</v>
      </c>
      <c r="B606" s="73" t="s">
        <v>1514</v>
      </c>
      <c r="C606" s="220">
        <v>2154.3807999999999</v>
      </c>
      <c r="D606" s="94">
        <f t="shared" si="18"/>
        <v>2262.0998399999999</v>
      </c>
      <c r="E606" s="94">
        <f t="shared" si="19"/>
        <v>2533.5518207999999</v>
      </c>
      <c r="F606" s="180">
        <v>0.12</v>
      </c>
    </row>
    <row r="607" spans="1:6">
      <c r="A607" s="358" t="s">
        <v>1356</v>
      </c>
      <c r="B607" s="73" t="s">
        <v>1516</v>
      </c>
      <c r="C607" s="220">
        <v>1123.5927999999999</v>
      </c>
      <c r="D607" s="94">
        <f t="shared" si="18"/>
        <v>1179.77244</v>
      </c>
      <c r="E607" s="94">
        <f t="shared" si="19"/>
        <v>1321.3451328000001</v>
      </c>
      <c r="F607" s="180">
        <v>0.12</v>
      </c>
    </row>
    <row r="608" spans="1:6">
      <c r="A608" s="358" t="s">
        <v>1518</v>
      </c>
      <c r="B608" s="73" t="s">
        <v>1517</v>
      </c>
      <c r="C608" s="220">
        <v>5172.6487999999999</v>
      </c>
      <c r="D608" s="94">
        <f t="shared" si="18"/>
        <v>5431.2812400000003</v>
      </c>
      <c r="E608" s="94">
        <f t="shared" si="19"/>
        <v>6083.034988800001</v>
      </c>
      <c r="F608" s="180">
        <v>0.12</v>
      </c>
    </row>
    <row r="609" spans="1:6">
      <c r="A609" s="358" t="s">
        <v>1520</v>
      </c>
      <c r="B609" s="73" t="s">
        <v>1519</v>
      </c>
      <c r="C609" s="220">
        <v>6623.4432000000006</v>
      </c>
      <c r="D609" s="94">
        <f t="shared" si="18"/>
        <v>6954.6153600000007</v>
      </c>
      <c r="E609" s="94">
        <f t="shared" si="19"/>
        <v>7789.1692032000019</v>
      </c>
      <c r="F609" s="180">
        <v>0.12</v>
      </c>
    </row>
    <row r="610" spans="1:6">
      <c r="A610" s="358" t="s">
        <v>1522</v>
      </c>
      <c r="B610" s="73" t="s">
        <v>1521</v>
      </c>
      <c r="C610" s="220">
        <v>4019.3384000000001</v>
      </c>
      <c r="D610" s="94">
        <f t="shared" si="18"/>
        <v>4220.3053200000004</v>
      </c>
      <c r="E610" s="94">
        <f t="shared" si="19"/>
        <v>4726.7419584000008</v>
      </c>
      <c r="F610" s="180">
        <v>0.12</v>
      </c>
    </row>
    <row r="611" spans="1:6">
      <c r="A611" s="358" t="s">
        <v>1524</v>
      </c>
      <c r="B611" s="73" t="s">
        <v>1523</v>
      </c>
      <c r="C611" s="220">
        <v>6623.4432000000006</v>
      </c>
      <c r="D611" s="94">
        <f t="shared" si="18"/>
        <v>6954.6153600000007</v>
      </c>
      <c r="E611" s="94">
        <f t="shared" si="19"/>
        <v>7789.1692032000019</v>
      </c>
      <c r="F611" s="180">
        <v>0.12</v>
      </c>
    </row>
    <row r="612" spans="1:6">
      <c r="A612" s="358" t="s">
        <v>1526</v>
      </c>
      <c r="B612" s="73" t="s">
        <v>1525</v>
      </c>
      <c r="C612" s="220">
        <v>6623.4432000000006</v>
      </c>
      <c r="D612" s="94">
        <f t="shared" si="18"/>
        <v>6954.6153600000007</v>
      </c>
      <c r="E612" s="94">
        <f t="shared" si="19"/>
        <v>7789.1692032000019</v>
      </c>
      <c r="F612" s="180">
        <v>0.12</v>
      </c>
    </row>
    <row r="613" spans="1:6">
      <c r="A613" s="359" t="s">
        <v>1528</v>
      </c>
      <c r="B613" s="226" t="s">
        <v>1527</v>
      </c>
      <c r="C613" s="220">
        <v>13245.4256</v>
      </c>
      <c r="D613" s="94">
        <f t="shared" si="18"/>
        <v>13907.696880000001</v>
      </c>
      <c r="E613" s="94">
        <f t="shared" si="19"/>
        <v>15576.620505600004</v>
      </c>
      <c r="F613" s="180">
        <v>0.12</v>
      </c>
    </row>
    <row r="614" spans="1:6">
      <c r="A614" s="359" t="s">
        <v>1530</v>
      </c>
      <c r="B614" s="226" t="s">
        <v>1529</v>
      </c>
      <c r="C614" s="220">
        <v>5618.3335999999999</v>
      </c>
      <c r="D614" s="94">
        <f t="shared" si="18"/>
        <v>5899.2502800000002</v>
      </c>
      <c r="E614" s="94">
        <f t="shared" si="19"/>
        <v>6607.1603136000012</v>
      </c>
      <c r="F614" s="180">
        <v>0.12</v>
      </c>
    </row>
    <row r="615" spans="1:6">
      <c r="A615" s="359" t="s">
        <v>1532</v>
      </c>
      <c r="B615" s="226" t="s">
        <v>1531</v>
      </c>
      <c r="C615" s="220">
        <v>13245.4256</v>
      </c>
      <c r="D615" s="94">
        <f t="shared" si="18"/>
        <v>13907.696880000001</v>
      </c>
      <c r="E615" s="94">
        <f t="shared" si="19"/>
        <v>15576.620505600004</v>
      </c>
      <c r="F615" s="180">
        <v>0.12</v>
      </c>
    </row>
    <row r="616" spans="1:6">
      <c r="A616" s="359" t="s">
        <v>1534</v>
      </c>
      <c r="B616" s="226" t="s">
        <v>1533</v>
      </c>
      <c r="C616" s="220">
        <v>13245.4256</v>
      </c>
      <c r="D616" s="94">
        <f t="shared" si="18"/>
        <v>13907.696880000001</v>
      </c>
      <c r="E616" s="94">
        <f t="shared" si="19"/>
        <v>15576.620505600004</v>
      </c>
      <c r="F616" s="180">
        <v>0.12</v>
      </c>
    </row>
    <row r="617" spans="1:6">
      <c r="A617" s="359" t="s">
        <v>1536</v>
      </c>
      <c r="B617" s="226" t="s">
        <v>1535</v>
      </c>
      <c r="C617" s="220">
        <v>5517.82</v>
      </c>
      <c r="D617" s="94">
        <f t="shared" si="18"/>
        <v>5793.7110000000002</v>
      </c>
      <c r="E617" s="94">
        <f t="shared" si="19"/>
        <v>6488.9563200000011</v>
      </c>
      <c r="F617" s="180">
        <v>0.12</v>
      </c>
    </row>
    <row r="618" spans="1:6">
      <c r="A618" s="358" t="s">
        <v>1536</v>
      </c>
      <c r="B618" s="73" t="s">
        <v>1535</v>
      </c>
      <c r="C618" s="220">
        <v>5517.82</v>
      </c>
      <c r="D618" s="94">
        <f t="shared" si="18"/>
        <v>5793.7110000000002</v>
      </c>
      <c r="E618" s="94">
        <f t="shared" si="19"/>
        <v>6488.9563200000011</v>
      </c>
      <c r="F618" s="180">
        <v>0.12</v>
      </c>
    </row>
    <row r="619" spans="1:6">
      <c r="A619" s="359" t="s">
        <v>1538</v>
      </c>
      <c r="B619" s="226" t="s">
        <v>1537</v>
      </c>
      <c r="C619" s="220">
        <v>3351.7088000000003</v>
      </c>
      <c r="D619" s="94">
        <f t="shared" si="18"/>
        <v>3519.2942400000006</v>
      </c>
      <c r="E619" s="94">
        <f t="shared" si="19"/>
        <v>3941.609548800001</v>
      </c>
      <c r="F619" s="180">
        <v>0.12</v>
      </c>
    </row>
    <row r="620" spans="1:6">
      <c r="A620" s="358" t="s">
        <v>1538</v>
      </c>
      <c r="B620" s="73" t="s">
        <v>1537</v>
      </c>
      <c r="C620" s="220">
        <v>3351.7088000000003</v>
      </c>
      <c r="D620" s="94">
        <f t="shared" si="18"/>
        <v>3519.2942400000006</v>
      </c>
      <c r="E620" s="94">
        <f t="shared" si="19"/>
        <v>3941.609548800001</v>
      </c>
      <c r="F620" s="180">
        <v>0.12</v>
      </c>
    </row>
    <row r="621" spans="1:6">
      <c r="A621" s="359" t="s">
        <v>1540</v>
      </c>
      <c r="B621" s="226" t="s">
        <v>1539</v>
      </c>
      <c r="C621" s="220">
        <v>5517.82</v>
      </c>
      <c r="D621" s="94">
        <f t="shared" si="18"/>
        <v>5793.7110000000002</v>
      </c>
      <c r="E621" s="94">
        <f t="shared" si="19"/>
        <v>6488.9563200000011</v>
      </c>
      <c r="F621" s="180">
        <v>0.12</v>
      </c>
    </row>
    <row r="622" spans="1:6">
      <c r="A622" s="358" t="s">
        <v>1540</v>
      </c>
      <c r="B622" s="73" t="s">
        <v>1539</v>
      </c>
      <c r="C622" s="220">
        <v>5517.82</v>
      </c>
      <c r="D622" s="94">
        <f t="shared" si="18"/>
        <v>5793.7110000000002</v>
      </c>
      <c r="E622" s="94">
        <f t="shared" si="19"/>
        <v>6488.9563200000011</v>
      </c>
      <c r="F622" s="180">
        <v>0.12</v>
      </c>
    </row>
    <row r="623" spans="1:6">
      <c r="A623" s="359" t="s">
        <v>1542</v>
      </c>
      <c r="B623" s="226" t="s">
        <v>1541</v>
      </c>
      <c r="C623" s="220">
        <v>5517.82</v>
      </c>
      <c r="D623" s="94">
        <f t="shared" si="18"/>
        <v>5793.7110000000002</v>
      </c>
      <c r="E623" s="94">
        <f t="shared" si="19"/>
        <v>6488.9563200000011</v>
      </c>
      <c r="F623" s="180">
        <v>0.12</v>
      </c>
    </row>
    <row r="624" spans="1:6">
      <c r="A624" s="358" t="s">
        <v>1542</v>
      </c>
      <c r="B624" s="73" t="s">
        <v>1541</v>
      </c>
      <c r="C624" s="220">
        <v>5517.82</v>
      </c>
      <c r="D624" s="94">
        <f t="shared" si="18"/>
        <v>5793.7110000000002</v>
      </c>
      <c r="E624" s="94">
        <f t="shared" si="19"/>
        <v>6488.9563200000011</v>
      </c>
      <c r="F624" s="180">
        <v>0.12</v>
      </c>
    </row>
    <row r="625" spans="1:6">
      <c r="A625" s="359" t="s">
        <v>1544</v>
      </c>
      <c r="B625" s="226" t="s">
        <v>1543</v>
      </c>
      <c r="C625" s="220">
        <v>11036.757600000001</v>
      </c>
      <c r="D625" s="94">
        <f t="shared" si="18"/>
        <v>11588.595480000002</v>
      </c>
      <c r="E625" s="94">
        <f t="shared" si="19"/>
        <v>12979.226937600004</v>
      </c>
      <c r="F625" s="180">
        <v>0.12</v>
      </c>
    </row>
    <row r="626" spans="1:6">
      <c r="A626" s="359" t="s">
        <v>1546</v>
      </c>
      <c r="B626" s="226" t="s">
        <v>1545</v>
      </c>
      <c r="C626" s="220">
        <v>4681.0983999999999</v>
      </c>
      <c r="D626" s="94">
        <f t="shared" si="18"/>
        <v>4915.1533200000003</v>
      </c>
      <c r="E626" s="94">
        <f t="shared" si="19"/>
        <v>5504.971718400001</v>
      </c>
      <c r="F626" s="180">
        <v>0.12</v>
      </c>
    </row>
    <row r="627" spans="1:6">
      <c r="A627" s="358" t="s">
        <v>1548</v>
      </c>
      <c r="B627" s="73" t="s">
        <v>1547</v>
      </c>
      <c r="C627" s="220">
        <v>11036.757600000001</v>
      </c>
      <c r="D627" s="94">
        <f t="shared" si="18"/>
        <v>11588.595480000002</v>
      </c>
      <c r="E627" s="94">
        <f t="shared" si="19"/>
        <v>12979.226937600004</v>
      </c>
      <c r="F627" s="180">
        <v>0.12</v>
      </c>
    </row>
    <row r="628" spans="1:6">
      <c r="A628" s="358" t="s">
        <v>1550</v>
      </c>
      <c r="B628" s="73" t="s">
        <v>1549</v>
      </c>
      <c r="C628" s="220">
        <v>11036.757600000001</v>
      </c>
      <c r="D628" s="94">
        <f t="shared" si="18"/>
        <v>11588.595480000002</v>
      </c>
      <c r="E628" s="94">
        <f t="shared" si="19"/>
        <v>12979.226937600004</v>
      </c>
      <c r="F628" s="180">
        <v>0.12</v>
      </c>
    </row>
    <row r="629" spans="1:6">
      <c r="A629" s="358" t="s">
        <v>1552</v>
      </c>
      <c r="B629" s="73" t="s">
        <v>1551</v>
      </c>
      <c r="C629" s="220">
        <v>5420.2456000000002</v>
      </c>
      <c r="D629" s="94">
        <f t="shared" si="18"/>
        <v>5691.2578800000001</v>
      </c>
      <c r="E629" s="94">
        <f t="shared" si="19"/>
        <v>6374.2088256000006</v>
      </c>
      <c r="F629" s="180">
        <v>0.12</v>
      </c>
    </row>
    <row r="630" spans="1:6">
      <c r="A630" s="358" t="s">
        <v>1554</v>
      </c>
      <c r="B630" s="73" t="s">
        <v>1553</v>
      </c>
      <c r="C630" s="220">
        <v>5420.2456000000002</v>
      </c>
      <c r="D630" s="94">
        <f t="shared" si="18"/>
        <v>5691.2578800000001</v>
      </c>
      <c r="E630" s="94">
        <f t="shared" si="19"/>
        <v>6374.2088256000006</v>
      </c>
      <c r="F630" s="180">
        <v>0.12</v>
      </c>
    </row>
    <row r="631" spans="1:6">
      <c r="A631" s="358" t="s">
        <v>1556</v>
      </c>
      <c r="B631" s="73" t="s">
        <v>1555</v>
      </c>
      <c r="C631" s="220">
        <v>5420.2456000000002</v>
      </c>
      <c r="D631" s="94">
        <f t="shared" si="18"/>
        <v>5691.2578800000001</v>
      </c>
      <c r="E631" s="94">
        <f t="shared" si="19"/>
        <v>6374.2088256000006</v>
      </c>
      <c r="F631" s="180">
        <v>0.12</v>
      </c>
    </row>
    <row r="632" spans="1:6">
      <c r="A632" s="358" t="s">
        <v>1558</v>
      </c>
      <c r="B632" s="73" t="s">
        <v>1557</v>
      </c>
      <c r="C632" s="220">
        <v>3629.4015999999997</v>
      </c>
      <c r="D632" s="94">
        <f t="shared" si="18"/>
        <v>3810.8716799999997</v>
      </c>
      <c r="E632" s="94">
        <f t="shared" si="19"/>
        <v>4268.1762816</v>
      </c>
      <c r="F632" s="180">
        <v>0.12</v>
      </c>
    </row>
    <row r="633" spans="1:6">
      <c r="A633" s="358" t="s">
        <v>1560</v>
      </c>
      <c r="B633" s="73" t="s">
        <v>1559</v>
      </c>
      <c r="C633" s="220">
        <v>4549.7671999999993</v>
      </c>
      <c r="D633" s="94">
        <f t="shared" si="18"/>
        <v>4777.2555599999996</v>
      </c>
      <c r="E633" s="94">
        <f t="shared" si="19"/>
        <v>5350.5262272</v>
      </c>
      <c r="F633" s="180">
        <v>0.12</v>
      </c>
    </row>
    <row r="634" spans="1:6">
      <c r="A634" s="358" t="s">
        <v>1562</v>
      </c>
      <c r="B634" s="73" t="s">
        <v>1561</v>
      </c>
      <c r="C634" s="220">
        <v>706.1472</v>
      </c>
      <c r="D634" s="94">
        <f t="shared" si="18"/>
        <v>741.45456000000001</v>
      </c>
      <c r="E634" s="94">
        <f t="shared" si="19"/>
        <v>830.42910720000009</v>
      </c>
      <c r="F634" s="180">
        <v>0.12</v>
      </c>
    </row>
    <row r="635" spans="1:6">
      <c r="A635" s="358" t="s">
        <v>1564</v>
      </c>
      <c r="B635" s="73" t="s">
        <v>1563</v>
      </c>
      <c r="C635" s="220">
        <v>822.06079999999997</v>
      </c>
      <c r="D635" s="94">
        <f t="shared" si="18"/>
        <v>863.16384000000005</v>
      </c>
      <c r="E635" s="94">
        <f t="shared" si="19"/>
        <v>966.74350080000011</v>
      </c>
      <c r="F635" s="180">
        <v>0.12</v>
      </c>
    </row>
    <row r="636" spans="1:6">
      <c r="A636" s="358" t="s">
        <v>1566</v>
      </c>
      <c r="B636" s="73" t="s">
        <v>1565</v>
      </c>
      <c r="C636" s="220">
        <v>262.64479999999998</v>
      </c>
      <c r="D636" s="94">
        <f t="shared" si="18"/>
        <v>275.77704</v>
      </c>
      <c r="E636" s="94">
        <f t="shared" si="19"/>
        <v>308.87028480000004</v>
      </c>
      <c r="F636" s="180">
        <v>0.12</v>
      </c>
    </row>
    <row r="637" spans="1:6">
      <c r="A637" s="358" t="s">
        <v>1568</v>
      </c>
      <c r="B637" s="73" t="s">
        <v>1567</v>
      </c>
      <c r="C637" s="220">
        <v>7654.2312000000002</v>
      </c>
      <c r="D637" s="94">
        <f t="shared" si="18"/>
        <v>8036.9427600000008</v>
      </c>
      <c r="E637" s="94">
        <f t="shared" si="19"/>
        <v>9001.3758912000012</v>
      </c>
      <c r="F637" s="180">
        <v>0.12</v>
      </c>
    </row>
    <row r="638" spans="1:6">
      <c r="A638" s="358" t="s">
        <v>1570</v>
      </c>
      <c r="B638" s="73" t="s">
        <v>1569</v>
      </c>
      <c r="C638" s="220">
        <v>789.41279999999995</v>
      </c>
      <c r="D638" s="94">
        <f t="shared" si="18"/>
        <v>828.88343999999995</v>
      </c>
      <c r="E638" s="94">
        <f t="shared" si="19"/>
        <v>928.34945279999999</v>
      </c>
      <c r="F638" s="180">
        <v>0.12</v>
      </c>
    </row>
    <row r="639" spans="1:6">
      <c r="A639" s="358" t="s">
        <v>1572</v>
      </c>
      <c r="B639" s="73" t="s">
        <v>1571</v>
      </c>
      <c r="C639" s="220">
        <v>3623.1623999999997</v>
      </c>
      <c r="D639" s="94">
        <f t="shared" si="18"/>
        <v>3804.3205199999998</v>
      </c>
      <c r="E639" s="94">
        <f t="shared" si="19"/>
        <v>4260.8389824000005</v>
      </c>
      <c r="F639" s="180">
        <v>0.12</v>
      </c>
    </row>
    <row r="640" spans="1:6">
      <c r="A640" s="358" t="s">
        <v>1574</v>
      </c>
      <c r="B640" s="73" t="s">
        <v>1573</v>
      </c>
      <c r="C640" s="220">
        <v>7520.7</v>
      </c>
      <c r="D640" s="94">
        <f t="shared" ref="D640:D703" si="20">C640*1.05</f>
        <v>7896.7350000000006</v>
      </c>
      <c r="E640" s="94">
        <f t="shared" ref="E640:E703" si="21">D640*1.12</f>
        <v>8844.3432000000012</v>
      </c>
      <c r="F640" s="180">
        <v>0.12</v>
      </c>
    </row>
    <row r="641" spans="1:6">
      <c r="A641" s="358" t="s">
        <v>1576</v>
      </c>
      <c r="B641" s="73" t="s">
        <v>1575</v>
      </c>
      <c r="C641" s="220">
        <v>1790.4920000000002</v>
      </c>
      <c r="D641" s="94">
        <f t="shared" si="20"/>
        <v>1880.0166000000004</v>
      </c>
      <c r="E641" s="94">
        <f t="shared" si="21"/>
        <v>2105.6185920000007</v>
      </c>
      <c r="F641" s="180">
        <v>0.12</v>
      </c>
    </row>
    <row r="642" spans="1:6">
      <c r="A642" s="359" t="s">
        <v>1578</v>
      </c>
      <c r="B642" s="226" t="s">
        <v>1577</v>
      </c>
      <c r="C642" s="220">
        <v>3137.8511999999996</v>
      </c>
      <c r="D642" s="94">
        <f t="shared" si="20"/>
        <v>3294.7437599999998</v>
      </c>
      <c r="E642" s="94">
        <f t="shared" si="21"/>
        <v>3690.1130112000001</v>
      </c>
      <c r="F642" s="180">
        <v>0.12</v>
      </c>
    </row>
    <row r="643" spans="1:6">
      <c r="A643" s="359" t="s">
        <v>1580</v>
      </c>
      <c r="B643" s="226" t="s">
        <v>1579</v>
      </c>
      <c r="C643" s="220">
        <v>3137.8511999999996</v>
      </c>
      <c r="D643" s="94">
        <f t="shared" si="20"/>
        <v>3294.7437599999998</v>
      </c>
      <c r="E643" s="94">
        <f t="shared" si="21"/>
        <v>3690.1130112000001</v>
      </c>
      <c r="F643" s="180">
        <v>0.12</v>
      </c>
    </row>
    <row r="644" spans="1:6">
      <c r="A644" s="359" t="s">
        <v>1582</v>
      </c>
      <c r="B644" s="226" t="s">
        <v>1581</v>
      </c>
      <c r="C644" s="220">
        <v>3137.8511999999996</v>
      </c>
      <c r="D644" s="94">
        <f t="shared" si="20"/>
        <v>3294.7437599999998</v>
      </c>
      <c r="E644" s="94">
        <f t="shared" si="21"/>
        <v>3690.1130112000001</v>
      </c>
      <c r="F644" s="180">
        <v>0.12</v>
      </c>
    </row>
    <row r="645" spans="1:6">
      <c r="A645" s="359" t="s">
        <v>1584</v>
      </c>
      <c r="B645" s="226" t="s">
        <v>1583</v>
      </c>
      <c r="C645" s="220">
        <v>2744.6055999999999</v>
      </c>
      <c r="D645" s="94">
        <f t="shared" si="20"/>
        <v>2881.8358800000001</v>
      </c>
      <c r="E645" s="94">
        <f t="shared" si="21"/>
        <v>3227.6561856000003</v>
      </c>
      <c r="F645" s="180">
        <v>0.12</v>
      </c>
    </row>
    <row r="646" spans="1:6">
      <c r="A646" s="359" t="s">
        <v>1586</v>
      </c>
      <c r="B646" s="226" t="s">
        <v>1585</v>
      </c>
      <c r="C646" s="220">
        <v>5863.7480000000005</v>
      </c>
      <c r="D646" s="94">
        <f t="shared" si="20"/>
        <v>6156.9354000000012</v>
      </c>
      <c r="E646" s="94">
        <f t="shared" si="21"/>
        <v>6895.7676480000018</v>
      </c>
      <c r="F646" s="180">
        <v>0.12</v>
      </c>
    </row>
    <row r="647" spans="1:6">
      <c r="A647" s="359" t="s">
        <v>1588</v>
      </c>
      <c r="B647" s="226" t="s">
        <v>1587</v>
      </c>
      <c r="C647" s="220">
        <v>158.1096</v>
      </c>
      <c r="D647" s="94">
        <f t="shared" si="20"/>
        <v>166.01508000000001</v>
      </c>
      <c r="E647" s="94">
        <f t="shared" si="21"/>
        <v>185.93688960000003</v>
      </c>
      <c r="F647" s="180">
        <v>0.12</v>
      </c>
    </row>
    <row r="648" spans="1:6">
      <c r="A648" s="359" t="s">
        <v>1590</v>
      </c>
      <c r="B648" s="226" t="s">
        <v>1589</v>
      </c>
      <c r="C648" s="220">
        <v>6241.9456</v>
      </c>
      <c r="D648" s="94">
        <f t="shared" si="20"/>
        <v>6554.04288</v>
      </c>
      <c r="E648" s="94">
        <f t="shared" si="21"/>
        <v>7340.5280256000005</v>
      </c>
      <c r="F648" s="180">
        <v>0.12</v>
      </c>
    </row>
    <row r="649" spans="1:6">
      <c r="A649" s="359" t="s">
        <v>1592</v>
      </c>
      <c r="B649" s="226" t="s">
        <v>1591</v>
      </c>
      <c r="C649" s="220">
        <v>6241.9456</v>
      </c>
      <c r="D649" s="94">
        <f t="shared" si="20"/>
        <v>6554.04288</v>
      </c>
      <c r="E649" s="94">
        <f t="shared" si="21"/>
        <v>7340.5280256000005</v>
      </c>
      <c r="F649" s="180">
        <v>0.12</v>
      </c>
    </row>
    <row r="650" spans="1:6">
      <c r="A650" s="359" t="s">
        <v>1594</v>
      </c>
      <c r="B650" s="226" t="s">
        <v>1593</v>
      </c>
      <c r="C650" s="220">
        <v>6241.9456</v>
      </c>
      <c r="D650" s="94">
        <f t="shared" si="20"/>
        <v>6554.04288</v>
      </c>
      <c r="E650" s="94">
        <f t="shared" si="21"/>
        <v>7340.5280256000005</v>
      </c>
      <c r="F650" s="180">
        <v>0.12</v>
      </c>
    </row>
    <row r="651" spans="1:6">
      <c r="A651" s="359" t="s">
        <v>1596</v>
      </c>
      <c r="B651" s="226" t="s">
        <v>1595</v>
      </c>
      <c r="C651" s="220">
        <v>4698.6984000000002</v>
      </c>
      <c r="D651" s="94">
        <f t="shared" si="20"/>
        <v>4933.6333200000008</v>
      </c>
      <c r="E651" s="94">
        <f t="shared" si="21"/>
        <v>5525.6693184000014</v>
      </c>
      <c r="F651" s="180">
        <v>0.12</v>
      </c>
    </row>
    <row r="652" spans="1:6">
      <c r="A652" s="358" t="s">
        <v>1598</v>
      </c>
      <c r="B652" s="73" t="s">
        <v>1597</v>
      </c>
      <c r="C652" s="220">
        <v>3724.4063999999998</v>
      </c>
      <c r="D652" s="94">
        <f t="shared" si="20"/>
        <v>3910.6267200000002</v>
      </c>
      <c r="E652" s="94">
        <f t="shared" si="21"/>
        <v>4379.9019264000008</v>
      </c>
      <c r="F652" s="180">
        <v>0.12</v>
      </c>
    </row>
    <row r="653" spans="1:6">
      <c r="A653" s="358" t="s">
        <v>1600</v>
      </c>
      <c r="B653" s="73" t="s">
        <v>1599</v>
      </c>
      <c r="C653" s="220">
        <v>2044.328</v>
      </c>
      <c r="D653" s="94">
        <f t="shared" si="20"/>
        <v>2146.5444000000002</v>
      </c>
      <c r="E653" s="94">
        <f t="shared" si="21"/>
        <v>2404.1297280000003</v>
      </c>
      <c r="F653" s="180">
        <v>0.12</v>
      </c>
    </row>
    <row r="654" spans="1:6">
      <c r="A654" s="358" t="s">
        <v>1602</v>
      </c>
      <c r="B654" s="73" t="s">
        <v>1601</v>
      </c>
      <c r="C654" s="220">
        <v>2633.8224</v>
      </c>
      <c r="D654" s="94">
        <f t="shared" si="20"/>
        <v>2765.51352</v>
      </c>
      <c r="E654" s="94">
        <f t="shared" si="21"/>
        <v>3097.3751424000002</v>
      </c>
      <c r="F654" s="180">
        <v>0.12</v>
      </c>
    </row>
    <row r="655" spans="1:6">
      <c r="A655" s="358" t="s">
        <v>1604</v>
      </c>
      <c r="B655" s="73" t="s">
        <v>1603</v>
      </c>
      <c r="C655" s="220">
        <v>2333.0296000000003</v>
      </c>
      <c r="D655" s="94">
        <f t="shared" si="20"/>
        <v>2449.6810800000003</v>
      </c>
      <c r="E655" s="94">
        <f t="shared" si="21"/>
        <v>2743.6428096000004</v>
      </c>
      <c r="F655" s="180">
        <v>0.12</v>
      </c>
    </row>
    <row r="656" spans="1:6">
      <c r="A656" s="358" t="s">
        <v>1606</v>
      </c>
      <c r="B656" s="73" t="s">
        <v>1605</v>
      </c>
      <c r="C656" s="220">
        <v>3173.06</v>
      </c>
      <c r="D656" s="94">
        <f t="shared" si="20"/>
        <v>3331.7130000000002</v>
      </c>
      <c r="E656" s="94">
        <f t="shared" si="21"/>
        <v>3731.5185600000004</v>
      </c>
      <c r="F656" s="180">
        <v>0.12</v>
      </c>
    </row>
    <row r="657" spans="1:6">
      <c r="A657" s="358" t="s">
        <v>1608</v>
      </c>
      <c r="B657" s="73" t="s">
        <v>1607</v>
      </c>
      <c r="C657" s="220">
        <v>3809.1415999999999</v>
      </c>
      <c r="D657" s="94">
        <f t="shared" si="20"/>
        <v>3999.5986800000001</v>
      </c>
      <c r="E657" s="94">
        <f t="shared" si="21"/>
        <v>4479.5505216000001</v>
      </c>
      <c r="F657" s="180">
        <v>0.12</v>
      </c>
    </row>
    <row r="658" spans="1:6">
      <c r="A658" s="358" t="s">
        <v>1610</v>
      </c>
      <c r="B658" s="73" t="s">
        <v>1609</v>
      </c>
      <c r="C658" s="220">
        <v>7002.0191999999997</v>
      </c>
      <c r="D658" s="94">
        <f t="shared" si="20"/>
        <v>7352.1201600000004</v>
      </c>
      <c r="E658" s="94">
        <f t="shared" si="21"/>
        <v>8234.3745792000009</v>
      </c>
      <c r="F658" s="180">
        <v>0.12</v>
      </c>
    </row>
    <row r="659" spans="1:6">
      <c r="A659" s="360" t="s">
        <v>1612</v>
      </c>
      <c r="B659" s="226" t="s">
        <v>1611</v>
      </c>
      <c r="C659" s="220">
        <v>8624.4928</v>
      </c>
      <c r="D659" s="94">
        <f t="shared" si="20"/>
        <v>9055.7174400000004</v>
      </c>
      <c r="E659" s="94">
        <f t="shared" si="21"/>
        <v>10142.403532800001</v>
      </c>
      <c r="F659" s="180">
        <v>0.12</v>
      </c>
    </row>
    <row r="660" spans="1:6">
      <c r="A660" s="359" t="s">
        <v>1614</v>
      </c>
      <c r="B660" s="226" t="s">
        <v>1613</v>
      </c>
      <c r="C660" s="220">
        <v>8624.4928</v>
      </c>
      <c r="D660" s="94">
        <f t="shared" si="20"/>
        <v>9055.7174400000004</v>
      </c>
      <c r="E660" s="94">
        <f t="shared" si="21"/>
        <v>10142.403532800001</v>
      </c>
      <c r="F660" s="180">
        <v>0.12</v>
      </c>
    </row>
    <row r="661" spans="1:6">
      <c r="A661" s="360" t="s">
        <v>1616</v>
      </c>
      <c r="B661" s="226" t="s">
        <v>1615</v>
      </c>
      <c r="C661" s="220">
        <v>3439.7440000000001</v>
      </c>
      <c r="D661" s="94">
        <f t="shared" si="20"/>
        <v>3611.7312000000002</v>
      </c>
      <c r="E661" s="94">
        <f t="shared" si="21"/>
        <v>4045.1389440000007</v>
      </c>
      <c r="F661" s="180">
        <v>0.12</v>
      </c>
    </row>
    <row r="662" spans="1:6">
      <c r="A662" s="359" t="s">
        <v>1618</v>
      </c>
      <c r="B662" s="226" t="s">
        <v>1617</v>
      </c>
      <c r="C662" s="220">
        <v>10346.749600000001</v>
      </c>
      <c r="D662" s="94">
        <f t="shared" si="20"/>
        <v>10864.087080000001</v>
      </c>
      <c r="E662" s="94">
        <f t="shared" si="21"/>
        <v>12167.777529600002</v>
      </c>
      <c r="F662" s="180">
        <v>0.12</v>
      </c>
    </row>
    <row r="663" spans="1:6">
      <c r="A663" s="360" t="s">
        <v>1620</v>
      </c>
      <c r="B663" s="226" t="s">
        <v>1619</v>
      </c>
      <c r="C663" s="220">
        <v>9288.4527999999991</v>
      </c>
      <c r="D663" s="94">
        <f t="shared" si="20"/>
        <v>9752.8754399999998</v>
      </c>
      <c r="E663" s="94">
        <f t="shared" si="21"/>
        <v>10923.220492800001</v>
      </c>
      <c r="F663" s="180">
        <v>0.12</v>
      </c>
    </row>
    <row r="664" spans="1:6">
      <c r="A664" s="359" t="s">
        <v>1622</v>
      </c>
      <c r="B664" s="226" t="s">
        <v>1621</v>
      </c>
      <c r="C664" s="220">
        <v>11147.531999999999</v>
      </c>
      <c r="D664" s="94">
        <f t="shared" si="20"/>
        <v>11704.908599999999</v>
      </c>
      <c r="E664" s="94">
        <f t="shared" si="21"/>
        <v>13109.497632000001</v>
      </c>
      <c r="F664" s="180">
        <v>0.12</v>
      </c>
    </row>
    <row r="665" spans="1:6">
      <c r="A665" s="359" t="s">
        <v>1624</v>
      </c>
      <c r="B665" s="226" t="s">
        <v>1623</v>
      </c>
      <c r="C665" s="220">
        <v>3241.6559999999999</v>
      </c>
      <c r="D665" s="94">
        <f t="shared" si="20"/>
        <v>3403.7388000000001</v>
      </c>
      <c r="E665" s="94">
        <f t="shared" si="21"/>
        <v>3812.1874560000006</v>
      </c>
      <c r="F665" s="180">
        <v>0.12</v>
      </c>
    </row>
    <row r="666" spans="1:6">
      <c r="A666" s="359" t="s">
        <v>1626</v>
      </c>
      <c r="B666" s="226" t="s">
        <v>1625</v>
      </c>
      <c r="C666" s="220">
        <v>3644.8015999999998</v>
      </c>
      <c r="D666" s="94">
        <f t="shared" si="20"/>
        <v>3827.0416799999998</v>
      </c>
      <c r="E666" s="94">
        <f t="shared" si="21"/>
        <v>4286.2866816000005</v>
      </c>
      <c r="F666" s="180">
        <v>0.12</v>
      </c>
    </row>
    <row r="667" spans="1:6">
      <c r="A667" s="359" t="s">
        <v>1628</v>
      </c>
      <c r="B667" s="226" t="s">
        <v>1627</v>
      </c>
      <c r="C667" s="220">
        <v>3241.6559999999999</v>
      </c>
      <c r="D667" s="94">
        <f t="shared" si="20"/>
        <v>3403.7388000000001</v>
      </c>
      <c r="E667" s="94">
        <f t="shared" si="21"/>
        <v>3812.1874560000006</v>
      </c>
      <c r="F667" s="180">
        <v>0.12</v>
      </c>
    </row>
    <row r="668" spans="1:6">
      <c r="A668" s="359" t="s">
        <v>1630</v>
      </c>
      <c r="B668" s="226" t="s">
        <v>1629</v>
      </c>
      <c r="C668" s="220">
        <v>3241.6559999999999</v>
      </c>
      <c r="D668" s="94">
        <f t="shared" si="20"/>
        <v>3403.7388000000001</v>
      </c>
      <c r="E668" s="94">
        <f t="shared" si="21"/>
        <v>3812.1874560000006</v>
      </c>
      <c r="F668" s="180">
        <v>0.12</v>
      </c>
    </row>
    <row r="669" spans="1:6">
      <c r="A669" s="359" t="s">
        <v>1632</v>
      </c>
      <c r="B669" s="226" t="s">
        <v>1631</v>
      </c>
      <c r="C669" s="220">
        <v>2653.2703999999999</v>
      </c>
      <c r="D669" s="94">
        <f t="shared" si="20"/>
        <v>2785.9339199999999</v>
      </c>
      <c r="E669" s="94">
        <f t="shared" si="21"/>
        <v>3120.2459904000002</v>
      </c>
      <c r="F669" s="180">
        <v>0.12</v>
      </c>
    </row>
    <row r="670" spans="1:6">
      <c r="A670" s="359" t="s">
        <v>1634</v>
      </c>
      <c r="B670" s="226" t="s">
        <v>1633</v>
      </c>
      <c r="C670" s="220">
        <v>2426.2040000000002</v>
      </c>
      <c r="D670" s="94">
        <f t="shared" si="20"/>
        <v>2547.5142000000001</v>
      </c>
      <c r="E670" s="94">
        <f t="shared" si="21"/>
        <v>2853.2159040000001</v>
      </c>
      <c r="F670" s="180">
        <v>0.12</v>
      </c>
    </row>
    <row r="671" spans="1:6">
      <c r="A671" s="359" t="s">
        <v>1636</v>
      </c>
      <c r="B671" s="226" t="s">
        <v>1635</v>
      </c>
      <c r="C671" s="220">
        <v>2653.2703999999999</v>
      </c>
      <c r="D671" s="94">
        <f t="shared" si="20"/>
        <v>2785.9339199999999</v>
      </c>
      <c r="E671" s="94">
        <f t="shared" si="21"/>
        <v>3120.2459904000002</v>
      </c>
      <c r="F671" s="180">
        <v>0.12</v>
      </c>
    </row>
    <row r="672" spans="1:6">
      <c r="A672" s="359" t="s">
        <v>1638</v>
      </c>
      <c r="B672" s="226" t="s">
        <v>1637</v>
      </c>
      <c r="C672" s="220">
        <v>2653.2703999999999</v>
      </c>
      <c r="D672" s="94">
        <f t="shared" si="20"/>
        <v>2785.9339199999999</v>
      </c>
      <c r="E672" s="94">
        <f t="shared" si="21"/>
        <v>3120.2459904000002</v>
      </c>
      <c r="F672" s="180">
        <v>0.12</v>
      </c>
    </row>
    <row r="673" spans="1:6">
      <c r="A673" s="359" t="s">
        <v>1640</v>
      </c>
      <c r="B673" s="226" t="s">
        <v>1639</v>
      </c>
      <c r="C673" s="220">
        <v>5758.4736000000003</v>
      </c>
      <c r="D673" s="94">
        <f t="shared" si="20"/>
        <v>6046.3972800000001</v>
      </c>
      <c r="E673" s="94">
        <f t="shared" si="21"/>
        <v>6771.9649536000006</v>
      </c>
      <c r="F673" s="180">
        <v>0.12</v>
      </c>
    </row>
    <row r="674" spans="1:6">
      <c r="A674" s="359" t="s">
        <v>1642</v>
      </c>
      <c r="B674" s="226" t="s">
        <v>1641</v>
      </c>
      <c r="C674" s="220">
        <v>196.2576</v>
      </c>
      <c r="D674" s="94">
        <f t="shared" si="20"/>
        <v>206.07048</v>
      </c>
      <c r="E674" s="94">
        <f t="shared" si="21"/>
        <v>230.79893760000002</v>
      </c>
      <c r="F674" s="180">
        <v>0.12</v>
      </c>
    </row>
    <row r="675" spans="1:6">
      <c r="A675" s="359" t="s">
        <v>1644</v>
      </c>
      <c r="B675" s="226" t="s">
        <v>1643</v>
      </c>
      <c r="C675" s="220">
        <v>6267.2632000000003</v>
      </c>
      <c r="D675" s="94">
        <f t="shared" si="20"/>
        <v>6580.6263600000002</v>
      </c>
      <c r="E675" s="94">
        <f t="shared" si="21"/>
        <v>7370.3015232000007</v>
      </c>
      <c r="F675" s="180">
        <v>0.12</v>
      </c>
    </row>
    <row r="676" spans="1:6">
      <c r="A676" s="359" t="s">
        <v>1646</v>
      </c>
      <c r="B676" s="226" t="s">
        <v>1645</v>
      </c>
      <c r="C676" s="220">
        <v>2381.0864000000001</v>
      </c>
      <c r="D676" s="94">
        <f t="shared" si="20"/>
        <v>2500.1407200000003</v>
      </c>
      <c r="E676" s="94">
        <f t="shared" si="21"/>
        <v>2800.1576064000005</v>
      </c>
      <c r="F676" s="180">
        <v>0.12</v>
      </c>
    </row>
    <row r="677" spans="1:6">
      <c r="A677" s="359" t="s">
        <v>1648</v>
      </c>
      <c r="B677" s="226" t="s">
        <v>1647</v>
      </c>
      <c r="C677" s="220">
        <v>2391.3472000000002</v>
      </c>
      <c r="D677" s="94">
        <f t="shared" si="20"/>
        <v>2510.9145600000002</v>
      </c>
      <c r="E677" s="94">
        <f t="shared" si="21"/>
        <v>2812.2243072000006</v>
      </c>
      <c r="F677" s="180">
        <v>0.12</v>
      </c>
    </row>
    <row r="678" spans="1:6">
      <c r="A678" s="359" t="s">
        <v>1650</v>
      </c>
      <c r="B678" s="226" t="s">
        <v>1649</v>
      </c>
      <c r="C678" s="220">
        <v>2381.0864000000001</v>
      </c>
      <c r="D678" s="94">
        <f t="shared" si="20"/>
        <v>2500.1407200000003</v>
      </c>
      <c r="E678" s="94">
        <f t="shared" si="21"/>
        <v>2800.1576064000005</v>
      </c>
      <c r="F678" s="180">
        <v>0.12</v>
      </c>
    </row>
    <row r="679" spans="1:6">
      <c r="A679" s="359" t="s">
        <v>1652</v>
      </c>
      <c r="B679" s="226" t="s">
        <v>1651</v>
      </c>
      <c r="C679" s="220">
        <v>2381.0864000000001</v>
      </c>
      <c r="D679" s="94">
        <f t="shared" si="20"/>
        <v>2500.1407200000003</v>
      </c>
      <c r="E679" s="94">
        <f t="shared" si="21"/>
        <v>2800.1576064000005</v>
      </c>
      <c r="F679" s="180">
        <v>0.12</v>
      </c>
    </row>
    <row r="680" spans="1:6">
      <c r="A680" s="359" t="s">
        <v>1654</v>
      </c>
      <c r="B680" s="226" t="s">
        <v>1653</v>
      </c>
      <c r="C680" s="220">
        <v>234.036</v>
      </c>
      <c r="D680" s="94">
        <f t="shared" si="20"/>
        <v>245.73780000000002</v>
      </c>
      <c r="E680" s="94">
        <f t="shared" si="21"/>
        <v>275.22633600000006</v>
      </c>
      <c r="F680" s="180">
        <v>0.12</v>
      </c>
    </row>
    <row r="681" spans="1:6">
      <c r="A681" s="359" t="s">
        <v>1656</v>
      </c>
      <c r="B681" s="226" t="s">
        <v>1655</v>
      </c>
      <c r="C681" s="220">
        <v>2977.9112</v>
      </c>
      <c r="D681" s="94">
        <f t="shared" si="20"/>
        <v>3126.8067599999999</v>
      </c>
      <c r="E681" s="94">
        <f t="shared" si="21"/>
        <v>3502.0235712000003</v>
      </c>
      <c r="F681" s="180">
        <v>0.12</v>
      </c>
    </row>
    <row r="682" spans="1:6">
      <c r="A682" s="359" t="s">
        <v>1658</v>
      </c>
      <c r="B682" s="226" t="s">
        <v>1657</v>
      </c>
      <c r="C682" s="220">
        <v>2988.92</v>
      </c>
      <c r="D682" s="94">
        <f t="shared" si="20"/>
        <v>3138.366</v>
      </c>
      <c r="E682" s="94">
        <f t="shared" si="21"/>
        <v>3514.9699200000005</v>
      </c>
      <c r="F682" s="180">
        <v>0.12</v>
      </c>
    </row>
    <row r="683" spans="1:6">
      <c r="A683" s="359" t="s">
        <v>1660</v>
      </c>
      <c r="B683" s="226" t="s">
        <v>1659</v>
      </c>
      <c r="C683" s="220">
        <v>2977.9112</v>
      </c>
      <c r="D683" s="94">
        <f t="shared" si="20"/>
        <v>3126.8067599999999</v>
      </c>
      <c r="E683" s="94">
        <f t="shared" si="21"/>
        <v>3502.0235712000003</v>
      </c>
      <c r="F683" s="180">
        <v>0.12</v>
      </c>
    </row>
    <row r="684" spans="1:6">
      <c r="A684" s="359" t="s">
        <v>1662</v>
      </c>
      <c r="B684" s="226" t="s">
        <v>1661</v>
      </c>
      <c r="C684" s="220">
        <v>2977.9112</v>
      </c>
      <c r="D684" s="94">
        <f t="shared" si="20"/>
        <v>3126.8067599999999</v>
      </c>
      <c r="E684" s="94">
        <f t="shared" si="21"/>
        <v>3502.0235712000003</v>
      </c>
      <c r="F684" s="180">
        <v>0.12</v>
      </c>
    </row>
    <row r="685" spans="1:6">
      <c r="A685" s="359" t="s">
        <v>1664</v>
      </c>
      <c r="B685" s="226" t="s">
        <v>1663</v>
      </c>
      <c r="C685" s="220">
        <v>3125.3728000000001</v>
      </c>
      <c r="D685" s="94">
        <f t="shared" si="20"/>
        <v>3281.6414400000003</v>
      </c>
      <c r="E685" s="94">
        <f t="shared" si="21"/>
        <v>3675.4384128000006</v>
      </c>
      <c r="F685" s="180">
        <v>0.12</v>
      </c>
    </row>
    <row r="686" spans="1:6">
      <c r="A686" s="359" t="s">
        <v>1666</v>
      </c>
      <c r="B686" s="226" t="s">
        <v>1665</v>
      </c>
      <c r="C686" s="220">
        <v>2752.6752000000001</v>
      </c>
      <c r="D686" s="94">
        <f t="shared" si="20"/>
        <v>2890.3089600000003</v>
      </c>
      <c r="E686" s="94">
        <f t="shared" si="21"/>
        <v>3237.1460352000008</v>
      </c>
      <c r="F686" s="180">
        <v>0.12</v>
      </c>
    </row>
    <row r="687" spans="1:6">
      <c r="A687" s="359" t="s">
        <v>1668</v>
      </c>
      <c r="B687" s="226" t="s">
        <v>1667</v>
      </c>
      <c r="C687" s="220">
        <v>3125.3728000000001</v>
      </c>
      <c r="D687" s="94">
        <f t="shared" si="20"/>
        <v>3281.6414400000003</v>
      </c>
      <c r="E687" s="94">
        <f t="shared" si="21"/>
        <v>3675.4384128000006</v>
      </c>
      <c r="F687" s="180">
        <v>0.12</v>
      </c>
    </row>
    <row r="688" spans="1:6">
      <c r="A688" s="359" t="s">
        <v>1670</v>
      </c>
      <c r="B688" s="226" t="s">
        <v>1669</v>
      </c>
      <c r="C688" s="220">
        <v>3125.3728000000001</v>
      </c>
      <c r="D688" s="94">
        <f t="shared" si="20"/>
        <v>3281.6414400000003</v>
      </c>
      <c r="E688" s="94">
        <f t="shared" si="21"/>
        <v>3675.4384128000006</v>
      </c>
      <c r="F688" s="180">
        <v>0.12</v>
      </c>
    </row>
    <row r="689" spans="1:6">
      <c r="A689" s="359" t="s">
        <v>1672</v>
      </c>
      <c r="B689" s="226" t="s">
        <v>1671</v>
      </c>
      <c r="C689" s="220">
        <v>3751.1848</v>
      </c>
      <c r="D689" s="94">
        <f t="shared" si="20"/>
        <v>3938.74404</v>
      </c>
      <c r="E689" s="94">
        <f t="shared" si="21"/>
        <v>4411.3933248000003</v>
      </c>
      <c r="F689" s="180">
        <v>0.12</v>
      </c>
    </row>
    <row r="690" spans="1:6">
      <c r="A690" s="359" t="s">
        <v>1674</v>
      </c>
      <c r="B690" s="226" t="s">
        <v>1673</v>
      </c>
      <c r="C690" s="220">
        <v>3347.6696000000002</v>
      </c>
      <c r="D690" s="94">
        <f t="shared" si="20"/>
        <v>3515.0530800000001</v>
      </c>
      <c r="E690" s="94">
        <f t="shared" si="21"/>
        <v>3936.8594496000005</v>
      </c>
      <c r="F690" s="180">
        <v>0.12</v>
      </c>
    </row>
    <row r="691" spans="1:6">
      <c r="A691" s="359" t="s">
        <v>1676</v>
      </c>
      <c r="B691" s="226" t="s">
        <v>1675</v>
      </c>
      <c r="C691" s="220">
        <v>3751.1848</v>
      </c>
      <c r="D691" s="94">
        <f t="shared" si="20"/>
        <v>3938.74404</v>
      </c>
      <c r="E691" s="94">
        <f t="shared" si="21"/>
        <v>4411.3933248000003</v>
      </c>
      <c r="F691" s="180">
        <v>0.12</v>
      </c>
    </row>
    <row r="692" spans="1:6">
      <c r="A692" s="359" t="s">
        <v>1678</v>
      </c>
      <c r="B692" s="226" t="s">
        <v>1677</v>
      </c>
      <c r="C692" s="220">
        <v>3751.1848</v>
      </c>
      <c r="D692" s="94">
        <f t="shared" si="20"/>
        <v>3938.74404</v>
      </c>
      <c r="E692" s="94">
        <f t="shared" si="21"/>
        <v>4411.3933248000003</v>
      </c>
      <c r="F692" s="180">
        <v>0.12</v>
      </c>
    </row>
    <row r="693" spans="1:6">
      <c r="A693" s="359" t="s">
        <v>1680</v>
      </c>
      <c r="B693" s="226" t="s">
        <v>1679</v>
      </c>
      <c r="C693" s="220">
        <v>4168.2696000000005</v>
      </c>
      <c r="D693" s="94">
        <f t="shared" si="20"/>
        <v>4376.6830800000007</v>
      </c>
      <c r="E693" s="94">
        <f t="shared" si="21"/>
        <v>4901.8850496000014</v>
      </c>
      <c r="F693" s="180">
        <v>0.12</v>
      </c>
    </row>
    <row r="694" spans="1:6">
      <c r="A694" s="359" t="s">
        <v>1682</v>
      </c>
      <c r="B694" s="226" t="s">
        <v>1681</v>
      </c>
      <c r="C694" s="220">
        <v>4159.1000000000004</v>
      </c>
      <c r="D694" s="94">
        <f t="shared" si="20"/>
        <v>4367.0550000000003</v>
      </c>
      <c r="E694" s="94">
        <f t="shared" si="21"/>
        <v>4891.1016000000009</v>
      </c>
      <c r="F694" s="180">
        <v>0.12</v>
      </c>
    </row>
    <row r="695" spans="1:6">
      <c r="A695" s="359" t="s">
        <v>1682</v>
      </c>
      <c r="B695" s="226" t="s">
        <v>1683</v>
      </c>
      <c r="C695" s="220">
        <v>4159.1000000000004</v>
      </c>
      <c r="D695" s="94">
        <f t="shared" si="20"/>
        <v>4367.0550000000003</v>
      </c>
      <c r="E695" s="94">
        <f t="shared" si="21"/>
        <v>4891.1016000000009</v>
      </c>
      <c r="F695" s="180">
        <v>0.12</v>
      </c>
    </row>
    <row r="696" spans="1:6">
      <c r="A696" s="359" t="s">
        <v>1685</v>
      </c>
      <c r="B696" s="226" t="s">
        <v>1684</v>
      </c>
      <c r="C696" s="220">
        <v>4168.2696000000005</v>
      </c>
      <c r="D696" s="94">
        <f t="shared" si="20"/>
        <v>4376.6830800000007</v>
      </c>
      <c r="E696" s="94">
        <f t="shared" si="21"/>
        <v>4901.8850496000014</v>
      </c>
      <c r="F696" s="180">
        <v>0.12</v>
      </c>
    </row>
    <row r="697" spans="1:6">
      <c r="A697" s="359" t="s">
        <v>1687</v>
      </c>
      <c r="B697" s="226" t="s">
        <v>1686</v>
      </c>
      <c r="C697" s="220">
        <v>4168.2696000000005</v>
      </c>
      <c r="D697" s="94">
        <f t="shared" si="20"/>
        <v>4376.6830800000007</v>
      </c>
      <c r="E697" s="94">
        <f t="shared" si="21"/>
        <v>4901.8850496000014</v>
      </c>
      <c r="F697" s="180">
        <v>0.12</v>
      </c>
    </row>
    <row r="698" spans="1:6">
      <c r="A698" s="359" t="s">
        <v>1689</v>
      </c>
      <c r="B698" s="226" t="s">
        <v>1688</v>
      </c>
      <c r="C698" s="220">
        <v>5002.4304000000002</v>
      </c>
      <c r="D698" s="94">
        <f t="shared" si="20"/>
        <v>5252.5519200000008</v>
      </c>
      <c r="E698" s="94">
        <f t="shared" si="21"/>
        <v>5882.8581504000013</v>
      </c>
      <c r="F698" s="180">
        <v>0.12</v>
      </c>
    </row>
    <row r="699" spans="1:6">
      <c r="A699" s="359" t="s">
        <v>1691</v>
      </c>
      <c r="B699" s="226" t="s">
        <v>1690</v>
      </c>
      <c r="C699" s="220">
        <v>4991.8</v>
      </c>
      <c r="D699" s="94">
        <f t="shared" si="20"/>
        <v>5241.3900000000003</v>
      </c>
      <c r="E699" s="94">
        <f t="shared" si="21"/>
        <v>5870.3568000000005</v>
      </c>
      <c r="F699" s="180">
        <v>0.12</v>
      </c>
    </row>
    <row r="700" spans="1:6">
      <c r="A700" s="359" t="s">
        <v>1693</v>
      </c>
      <c r="B700" s="226" t="s">
        <v>1692</v>
      </c>
      <c r="C700" s="220">
        <v>5002.4304000000002</v>
      </c>
      <c r="D700" s="94">
        <f t="shared" si="20"/>
        <v>5252.5519200000008</v>
      </c>
      <c r="E700" s="94">
        <f t="shared" si="21"/>
        <v>5882.8581504000013</v>
      </c>
      <c r="F700" s="180">
        <v>0.12</v>
      </c>
    </row>
    <row r="701" spans="1:6">
      <c r="A701" s="359" t="s">
        <v>1695</v>
      </c>
      <c r="B701" s="226" t="s">
        <v>1694</v>
      </c>
      <c r="C701" s="220">
        <v>5002.4304000000002</v>
      </c>
      <c r="D701" s="94">
        <f t="shared" si="20"/>
        <v>5252.5519200000008</v>
      </c>
      <c r="E701" s="94">
        <f t="shared" si="21"/>
        <v>5882.8581504000013</v>
      </c>
      <c r="F701" s="180">
        <v>0.12</v>
      </c>
    </row>
    <row r="702" spans="1:6">
      <c r="A702" s="359" t="s">
        <v>1697</v>
      </c>
      <c r="B702" s="226" t="s">
        <v>1696</v>
      </c>
      <c r="C702" s="220">
        <v>875.24800000000005</v>
      </c>
      <c r="D702" s="94">
        <f t="shared" si="20"/>
        <v>919.01040000000012</v>
      </c>
      <c r="E702" s="94">
        <f t="shared" si="21"/>
        <v>1029.2916480000001</v>
      </c>
      <c r="F702" s="180">
        <v>0.12</v>
      </c>
    </row>
    <row r="703" spans="1:6">
      <c r="A703" s="359" t="s">
        <v>1699</v>
      </c>
      <c r="B703" s="226" t="s">
        <v>1698</v>
      </c>
      <c r="C703" s="220">
        <v>3127.5727999999999</v>
      </c>
      <c r="D703" s="94">
        <f t="shared" si="20"/>
        <v>3283.9514400000003</v>
      </c>
      <c r="E703" s="94">
        <f t="shared" si="21"/>
        <v>3678.0256128000005</v>
      </c>
      <c r="F703" s="180">
        <v>0.12</v>
      </c>
    </row>
    <row r="704" spans="1:6">
      <c r="A704" s="359" t="s">
        <v>1701</v>
      </c>
      <c r="B704" s="226" t="s">
        <v>1700</v>
      </c>
      <c r="C704" s="220">
        <v>4834.7903999999999</v>
      </c>
      <c r="D704" s="94">
        <f t="shared" ref="D704:D767" si="22">C704*1.05</f>
        <v>5076.5299199999999</v>
      </c>
      <c r="E704" s="94">
        <f t="shared" ref="E704:E767" si="23">D704*1.12</f>
        <v>5685.7135104000008</v>
      </c>
      <c r="F704" s="180">
        <v>0.12</v>
      </c>
    </row>
    <row r="705" spans="1:6">
      <c r="A705" s="359" t="s">
        <v>1703</v>
      </c>
      <c r="B705" s="226" t="s">
        <v>1702</v>
      </c>
      <c r="C705" s="220">
        <v>4834.7903999999999</v>
      </c>
      <c r="D705" s="94">
        <f t="shared" si="22"/>
        <v>5076.5299199999999</v>
      </c>
      <c r="E705" s="94">
        <f t="shared" si="23"/>
        <v>5685.7135104000008</v>
      </c>
      <c r="F705" s="180">
        <v>0.12</v>
      </c>
    </row>
    <row r="706" spans="1:6">
      <c r="A706" s="359" t="s">
        <v>1705</v>
      </c>
      <c r="B706" s="226" t="s">
        <v>1704</v>
      </c>
      <c r="C706" s="220">
        <v>4834.7903999999999</v>
      </c>
      <c r="D706" s="94">
        <f t="shared" si="22"/>
        <v>5076.5299199999999</v>
      </c>
      <c r="E706" s="94">
        <f t="shared" si="23"/>
        <v>5685.7135104000008</v>
      </c>
      <c r="F706" s="180">
        <v>0.12</v>
      </c>
    </row>
    <row r="707" spans="1:6">
      <c r="A707" s="359" t="s">
        <v>1707</v>
      </c>
      <c r="B707" s="226" t="s">
        <v>1706</v>
      </c>
      <c r="C707" s="220">
        <v>5800.652</v>
      </c>
      <c r="D707" s="94">
        <f t="shared" si="22"/>
        <v>6090.6846000000005</v>
      </c>
      <c r="E707" s="94">
        <f t="shared" si="23"/>
        <v>6821.5667520000015</v>
      </c>
      <c r="F707" s="180">
        <v>0.12</v>
      </c>
    </row>
    <row r="708" spans="1:6">
      <c r="A708" s="359" t="s">
        <v>1709</v>
      </c>
      <c r="B708" s="226" t="s">
        <v>1708</v>
      </c>
      <c r="C708" s="220">
        <v>5800.652</v>
      </c>
      <c r="D708" s="94">
        <f t="shared" si="22"/>
        <v>6090.6846000000005</v>
      </c>
      <c r="E708" s="94">
        <f t="shared" si="23"/>
        <v>6821.5667520000015</v>
      </c>
      <c r="F708" s="180">
        <v>0.12</v>
      </c>
    </row>
    <row r="709" spans="1:6">
      <c r="A709" s="359" t="s">
        <v>1711</v>
      </c>
      <c r="B709" s="226" t="s">
        <v>1710</v>
      </c>
      <c r="C709" s="220">
        <v>5800.652</v>
      </c>
      <c r="D709" s="94">
        <f t="shared" si="22"/>
        <v>6090.6846000000005</v>
      </c>
      <c r="E709" s="94">
        <f t="shared" si="23"/>
        <v>6821.5667520000015</v>
      </c>
      <c r="F709" s="180">
        <v>0.12</v>
      </c>
    </row>
    <row r="710" spans="1:6">
      <c r="A710" s="358" t="s">
        <v>1713</v>
      </c>
      <c r="B710" s="73" t="s">
        <v>1712</v>
      </c>
      <c r="C710" s="220">
        <v>1459.6032</v>
      </c>
      <c r="D710" s="94">
        <f t="shared" si="22"/>
        <v>1532.5833600000001</v>
      </c>
      <c r="E710" s="94">
        <f t="shared" si="23"/>
        <v>1716.4933632000002</v>
      </c>
      <c r="F710" s="180">
        <v>0.12</v>
      </c>
    </row>
    <row r="711" spans="1:6">
      <c r="A711" s="358" t="s">
        <v>1715</v>
      </c>
      <c r="B711" s="73" t="s">
        <v>1714</v>
      </c>
      <c r="C711" s="220">
        <v>1106.7232000000001</v>
      </c>
      <c r="D711" s="94">
        <f t="shared" si="22"/>
        <v>1162.0593600000002</v>
      </c>
      <c r="E711" s="94">
        <f t="shared" si="23"/>
        <v>1301.5064832000003</v>
      </c>
      <c r="F711" s="180">
        <v>0.12</v>
      </c>
    </row>
    <row r="712" spans="1:6">
      <c r="A712" s="358" t="s">
        <v>1717</v>
      </c>
      <c r="B712" s="73" t="s">
        <v>1716</v>
      </c>
      <c r="C712" s="220">
        <v>1459.6032</v>
      </c>
      <c r="D712" s="94">
        <f t="shared" si="22"/>
        <v>1532.5833600000001</v>
      </c>
      <c r="E712" s="94">
        <f t="shared" si="23"/>
        <v>1716.4933632000002</v>
      </c>
      <c r="F712" s="180">
        <v>0.12</v>
      </c>
    </row>
    <row r="713" spans="1:6">
      <c r="A713" s="358" t="s">
        <v>1719</v>
      </c>
      <c r="B713" s="73" t="s">
        <v>1718</v>
      </c>
      <c r="C713" s="220">
        <v>1459.6032</v>
      </c>
      <c r="D713" s="94">
        <f t="shared" si="22"/>
        <v>1532.5833600000001</v>
      </c>
      <c r="E713" s="94">
        <f t="shared" si="23"/>
        <v>1716.4933632000002</v>
      </c>
      <c r="F713" s="180">
        <v>0.12</v>
      </c>
    </row>
    <row r="714" spans="1:6">
      <c r="A714" s="358" t="s">
        <v>1721</v>
      </c>
      <c r="B714" s="73" t="s">
        <v>1720</v>
      </c>
      <c r="C714" s="220">
        <v>2032.9583999999998</v>
      </c>
      <c r="D714" s="94">
        <f t="shared" si="22"/>
        <v>2134.6063199999999</v>
      </c>
      <c r="E714" s="94">
        <f t="shared" si="23"/>
        <v>2390.7590783999999</v>
      </c>
      <c r="F714" s="180">
        <v>0.12</v>
      </c>
    </row>
    <row r="715" spans="1:6">
      <c r="A715" s="358" t="s">
        <v>1723</v>
      </c>
      <c r="B715" s="73" t="s">
        <v>1722</v>
      </c>
      <c r="C715" s="220">
        <v>1701.348</v>
      </c>
      <c r="D715" s="94">
        <f t="shared" si="22"/>
        <v>1786.4154000000001</v>
      </c>
      <c r="E715" s="94">
        <f t="shared" si="23"/>
        <v>2000.7852480000004</v>
      </c>
      <c r="F715" s="180">
        <v>0.12</v>
      </c>
    </row>
    <row r="716" spans="1:6">
      <c r="A716" s="358" t="s">
        <v>1725</v>
      </c>
      <c r="B716" s="73" t="s">
        <v>1724</v>
      </c>
      <c r="C716" s="220">
        <v>2032.9583999999998</v>
      </c>
      <c r="D716" s="94">
        <f t="shared" si="22"/>
        <v>2134.6063199999999</v>
      </c>
      <c r="E716" s="94">
        <f t="shared" si="23"/>
        <v>2390.7590783999999</v>
      </c>
      <c r="F716" s="180">
        <v>0.12</v>
      </c>
    </row>
    <row r="717" spans="1:6">
      <c r="A717" s="358" t="s">
        <v>1727</v>
      </c>
      <c r="B717" s="73" t="s">
        <v>1726</v>
      </c>
      <c r="C717" s="220">
        <v>2032.9583999999998</v>
      </c>
      <c r="D717" s="94">
        <f t="shared" si="22"/>
        <v>2134.6063199999999</v>
      </c>
      <c r="E717" s="94">
        <f t="shared" si="23"/>
        <v>2390.7590783999999</v>
      </c>
      <c r="F717" s="180">
        <v>0.12</v>
      </c>
    </row>
    <row r="718" spans="1:6">
      <c r="A718" s="358" t="s">
        <v>1729</v>
      </c>
      <c r="B718" s="73" t="s">
        <v>1728</v>
      </c>
      <c r="C718" s="220">
        <v>3507.2488000000003</v>
      </c>
      <c r="D718" s="94">
        <f t="shared" si="22"/>
        <v>3682.6112400000006</v>
      </c>
      <c r="E718" s="94">
        <f t="shared" si="23"/>
        <v>4124.5245888000009</v>
      </c>
      <c r="F718" s="180">
        <v>0.12</v>
      </c>
    </row>
    <row r="719" spans="1:6">
      <c r="A719" s="358" t="s">
        <v>1731</v>
      </c>
      <c r="B719" s="73" t="s">
        <v>1730</v>
      </c>
      <c r="C719" s="220">
        <v>3175.26</v>
      </c>
      <c r="D719" s="94">
        <f t="shared" si="22"/>
        <v>3334.0230000000006</v>
      </c>
      <c r="E719" s="94">
        <f t="shared" si="23"/>
        <v>3734.1057600000008</v>
      </c>
      <c r="F719" s="180">
        <v>0.12</v>
      </c>
    </row>
    <row r="720" spans="1:6">
      <c r="A720" s="358" t="s">
        <v>1733</v>
      </c>
      <c r="B720" s="73" t="s">
        <v>1732</v>
      </c>
      <c r="C720" s="220">
        <v>3507.2488000000003</v>
      </c>
      <c r="D720" s="94">
        <f t="shared" si="22"/>
        <v>3682.6112400000006</v>
      </c>
      <c r="E720" s="94">
        <f t="shared" si="23"/>
        <v>4124.5245888000009</v>
      </c>
      <c r="F720" s="180">
        <v>0.12</v>
      </c>
    </row>
    <row r="721" spans="1:6">
      <c r="A721" s="358" t="s">
        <v>1735</v>
      </c>
      <c r="B721" s="73" t="s">
        <v>1734</v>
      </c>
      <c r="C721" s="220">
        <v>3507.2488000000003</v>
      </c>
      <c r="D721" s="94">
        <f t="shared" si="22"/>
        <v>3682.6112400000006</v>
      </c>
      <c r="E721" s="94">
        <f t="shared" si="23"/>
        <v>4124.5245888000009</v>
      </c>
      <c r="F721" s="180">
        <v>0.12</v>
      </c>
    </row>
    <row r="722" spans="1:6">
      <c r="A722" s="358" t="s">
        <v>1736</v>
      </c>
      <c r="B722" s="73"/>
      <c r="C722" s="220">
        <v>1144.8712</v>
      </c>
      <c r="D722" s="94">
        <f t="shared" si="22"/>
        <v>1202.1147600000002</v>
      </c>
      <c r="E722" s="94">
        <f t="shared" si="23"/>
        <v>1346.3685312000002</v>
      </c>
      <c r="F722" s="180">
        <v>0.12</v>
      </c>
    </row>
    <row r="723" spans="1:6">
      <c r="A723" s="358" t="s">
        <v>1738</v>
      </c>
      <c r="B723" s="73" t="s">
        <v>1737</v>
      </c>
      <c r="C723" s="220">
        <v>1144.8712</v>
      </c>
      <c r="D723" s="94">
        <f t="shared" si="22"/>
        <v>1202.1147600000002</v>
      </c>
      <c r="E723" s="94">
        <f t="shared" si="23"/>
        <v>1346.3685312000002</v>
      </c>
      <c r="F723" s="180">
        <v>0.12</v>
      </c>
    </row>
    <row r="724" spans="1:6">
      <c r="A724" s="358" t="s">
        <v>1740</v>
      </c>
      <c r="B724" s="73" t="s">
        <v>1739</v>
      </c>
      <c r="C724" s="220">
        <v>1144.8712</v>
      </c>
      <c r="D724" s="94">
        <f t="shared" si="22"/>
        <v>1202.1147600000002</v>
      </c>
      <c r="E724" s="94">
        <f t="shared" si="23"/>
        <v>1346.3685312000002</v>
      </c>
      <c r="F724" s="180">
        <v>0.12</v>
      </c>
    </row>
    <row r="725" spans="1:6">
      <c r="A725" s="358" t="s">
        <v>1742</v>
      </c>
      <c r="B725" s="73" t="s">
        <v>1741</v>
      </c>
      <c r="C725" s="220">
        <v>1144.8712</v>
      </c>
      <c r="D725" s="94">
        <f t="shared" si="22"/>
        <v>1202.1147600000002</v>
      </c>
      <c r="E725" s="94">
        <f t="shared" si="23"/>
        <v>1346.3685312000002</v>
      </c>
      <c r="F725" s="180">
        <v>0.12</v>
      </c>
    </row>
    <row r="726" spans="1:6">
      <c r="A726" s="358" t="s">
        <v>1744</v>
      </c>
      <c r="B726" s="73" t="s">
        <v>1743</v>
      </c>
      <c r="C726" s="220">
        <v>3435.3528000000001</v>
      </c>
      <c r="D726" s="94">
        <f t="shared" si="22"/>
        <v>3607.1204400000001</v>
      </c>
      <c r="E726" s="94">
        <f t="shared" si="23"/>
        <v>4039.9748928000004</v>
      </c>
      <c r="F726" s="180">
        <v>0.12</v>
      </c>
    </row>
    <row r="727" spans="1:6">
      <c r="A727" s="358" t="s">
        <v>1746</v>
      </c>
      <c r="B727" s="73" t="s">
        <v>1745</v>
      </c>
      <c r="C727" s="220">
        <v>4580.2151999999996</v>
      </c>
      <c r="D727" s="94">
        <f t="shared" si="22"/>
        <v>4809.2259599999998</v>
      </c>
      <c r="E727" s="94">
        <f t="shared" si="23"/>
        <v>5386.3330752000002</v>
      </c>
      <c r="F727" s="180">
        <v>0.12</v>
      </c>
    </row>
    <row r="728" spans="1:6">
      <c r="A728" s="358" t="s">
        <v>1362</v>
      </c>
      <c r="B728" s="73" t="s">
        <v>1747</v>
      </c>
      <c r="C728" s="220">
        <v>6361.5288</v>
      </c>
      <c r="D728" s="94">
        <f t="shared" si="22"/>
        <v>6679.6052400000008</v>
      </c>
      <c r="E728" s="94">
        <f t="shared" si="23"/>
        <v>7481.1578688000018</v>
      </c>
      <c r="F728" s="180">
        <v>0.12</v>
      </c>
    </row>
    <row r="729" spans="1:6">
      <c r="A729" s="358" t="s">
        <v>1363</v>
      </c>
      <c r="B729" s="73" t="s">
        <v>1748</v>
      </c>
      <c r="C729" s="220">
        <v>250.17520000000002</v>
      </c>
      <c r="D729" s="94">
        <f t="shared" si="22"/>
        <v>262.68396000000001</v>
      </c>
      <c r="E729" s="94">
        <f t="shared" si="23"/>
        <v>294.20603520000003</v>
      </c>
      <c r="F729" s="180">
        <v>0.12</v>
      </c>
    </row>
    <row r="730" spans="1:6">
      <c r="A730" s="358" t="s">
        <v>1359</v>
      </c>
      <c r="B730" s="73" t="s">
        <v>1749</v>
      </c>
      <c r="C730" s="220">
        <v>3509.8183999999997</v>
      </c>
      <c r="D730" s="94">
        <f t="shared" si="22"/>
        <v>3685.3093199999998</v>
      </c>
      <c r="E730" s="94">
        <f t="shared" si="23"/>
        <v>4127.5464384000006</v>
      </c>
      <c r="F730" s="180">
        <v>0.12</v>
      </c>
    </row>
    <row r="731" spans="1:6">
      <c r="A731" s="358" t="s">
        <v>1358</v>
      </c>
      <c r="B731" s="73" t="s">
        <v>1750</v>
      </c>
      <c r="C731" s="220">
        <v>3724.0367999999999</v>
      </c>
      <c r="D731" s="94">
        <f t="shared" si="22"/>
        <v>3910.23864</v>
      </c>
      <c r="E731" s="94">
        <f t="shared" si="23"/>
        <v>4379.4672768</v>
      </c>
      <c r="F731" s="180">
        <v>0.12</v>
      </c>
    </row>
    <row r="732" spans="1:6">
      <c r="A732" s="358" t="s">
        <v>1360</v>
      </c>
      <c r="B732" s="73" t="s">
        <v>1751</v>
      </c>
      <c r="C732" s="220">
        <v>3509.8183999999997</v>
      </c>
      <c r="D732" s="94">
        <f t="shared" si="22"/>
        <v>3685.3093199999998</v>
      </c>
      <c r="E732" s="94">
        <f t="shared" si="23"/>
        <v>4127.5464384000006</v>
      </c>
      <c r="F732" s="180">
        <v>0.12</v>
      </c>
    </row>
    <row r="733" spans="1:6">
      <c r="A733" s="358" t="s">
        <v>1361</v>
      </c>
      <c r="B733" s="73" t="s">
        <v>1752</v>
      </c>
      <c r="C733" s="220">
        <v>3509.8183999999997</v>
      </c>
      <c r="D733" s="94">
        <f t="shared" si="22"/>
        <v>3685.3093199999998</v>
      </c>
      <c r="E733" s="94">
        <f t="shared" si="23"/>
        <v>4127.5464384000006</v>
      </c>
      <c r="F733" s="180">
        <v>0.12</v>
      </c>
    </row>
    <row r="734" spans="1:6">
      <c r="A734" s="358" t="s">
        <v>1754</v>
      </c>
      <c r="B734" s="73" t="s">
        <v>1753</v>
      </c>
      <c r="C734" s="220">
        <v>4984.0911999999998</v>
      </c>
      <c r="D734" s="94">
        <f t="shared" si="22"/>
        <v>5233.29576</v>
      </c>
      <c r="E734" s="94">
        <f t="shared" si="23"/>
        <v>5861.2912512000003</v>
      </c>
      <c r="F734" s="180">
        <v>0.12</v>
      </c>
    </row>
    <row r="735" spans="1:6">
      <c r="A735" s="358" t="s">
        <v>1756</v>
      </c>
      <c r="B735" s="73" t="s">
        <v>1755</v>
      </c>
      <c r="C735" s="220">
        <v>5198.3184000000001</v>
      </c>
      <c r="D735" s="94">
        <f t="shared" si="22"/>
        <v>5458.2343200000005</v>
      </c>
      <c r="E735" s="94">
        <f t="shared" si="23"/>
        <v>6113.222438400001</v>
      </c>
      <c r="F735" s="180">
        <v>0.12</v>
      </c>
    </row>
    <row r="736" spans="1:6">
      <c r="A736" s="358" t="s">
        <v>1758</v>
      </c>
      <c r="B736" s="73" t="s">
        <v>1757</v>
      </c>
      <c r="C736" s="220">
        <v>4984.0911999999998</v>
      </c>
      <c r="D736" s="94">
        <f t="shared" si="22"/>
        <v>5233.29576</v>
      </c>
      <c r="E736" s="94">
        <f t="shared" si="23"/>
        <v>5861.2912512000003</v>
      </c>
      <c r="F736" s="180">
        <v>0.12</v>
      </c>
    </row>
    <row r="737" spans="1:6">
      <c r="A737" s="358" t="s">
        <v>1760</v>
      </c>
      <c r="B737" s="73" t="s">
        <v>1759</v>
      </c>
      <c r="C737" s="220">
        <v>4984.0911999999998</v>
      </c>
      <c r="D737" s="94">
        <f t="shared" si="22"/>
        <v>5233.29576</v>
      </c>
      <c r="E737" s="94">
        <f t="shared" si="23"/>
        <v>5861.2912512000003</v>
      </c>
      <c r="F737" s="180">
        <v>0.12</v>
      </c>
    </row>
    <row r="738" spans="1:6">
      <c r="A738" s="358" t="s">
        <v>1762</v>
      </c>
      <c r="B738" s="73" t="s">
        <v>1761</v>
      </c>
      <c r="C738" s="220">
        <v>3120.6032</v>
      </c>
      <c r="D738" s="94">
        <f t="shared" si="22"/>
        <v>3276.6333600000003</v>
      </c>
      <c r="E738" s="94">
        <f t="shared" si="23"/>
        <v>3669.8293632000004</v>
      </c>
      <c r="F738" s="180">
        <v>0.12</v>
      </c>
    </row>
    <row r="739" spans="1:6">
      <c r="A739" s="358" t="s">
        <v>1764</v>
      </c>
      <c r="B739" s="73" t="s">
        <v>1763</v>
      </c>
      <c r="C739" s="220">
        <v>3901.2248</v>
      </c>
      <c r="D739" s="94">
        <f t="shared" si="22"/>
        <v>4096.28604</v>
      </c>
      <c r="E739" s="94">
        <f t="shared" si="23"/>
        <v>4587.8403648000003</v>
      </c>
      <c r="F739" s="180">
        <v>0.12</v>
      </c>
    </row>
    <row r="740" spans="1:6">
      <c r="A740" s="358" t="s">
        <v>1766</v>
      </c>
      <c r="B740" s="73" t="s">
        <v>1765</v>
      </c>
      <c r="C740" s="220">
        <v>4986.2911999999997</v>
      </c>
      <c r="D740" s="94">
        <f t="shared" si="22"/>
        <v>5235.6057599999995</v>
      </c>
      <c r="E740" s="94">
        <f t="shared" si="23"/>
        <v>5863.8784512000002</v>
      </c>
      <c r="F740" s="180">
        <v>0.12</v>
      </c>
    </row>
    <row r="741" spans="1:6">
      <c r="A741" s="358" t="s">
        <v>1768</v>
      </c>
      <c r="B741" s="73" t="s">
        <v>1767</v>
      </c>
      <c r="C741" s="220">
        <v>3120.6032</v>
      </c>
      <c r="D741" s="94">
        <f t="shared" si="22"/>
        <v>3276.6333600000003</v>
      </c>
      <c r="E741" s="94">
        <f t="shared" si="23"/>
        <v>3669.8293632000004</v>
      </c>
      <c r="F741" s="180">
        <v>0.12</v>
      </c>
    </row>
    <row r="742" spans="1:6">
      <c r="A742" s="358" t="s">
        <v>1770</v>
      </c>
      <c r="B742" s="73" t="s">
        <v>1769</v>
      </c>
      <c r="C742" s="220">
        <v>4986.2911999999997</v>
      </c>
      <c r="D742" s="94">
        <f t="shared" si="22"/>
        <v>5235.6057599999995</v>
      </c>
      <c r="E742" s="94">
        <f t="shared" si="23"/>
        <v>5863.8784512000002</v>
      </c>
      <c r="F742" s="180">
        <v>0.12</v>
      </c>
    </row>
    <row r="743" spans="1:6">
      <c r="A743" s="358" t="s">
        <v>1772</v>
      </c>
      <c r="B743" s="73" t="s">
        <v>1771</v>
      </c>
      <c r="C743" s="220">
        <v>4986.2911999999997</v>
      </c>
      <c r="D743" s="94">
        <f t="shared" si="22"/>
        <v>5235.6057599999995</v>
      </c>
      <c r="E743" s="94">
        <f t="shared" si="23"/>
        <v>5863.8784512000002</v>
      </c>
      <c r="F743" s="180">
        <v>0.12</v>
      </c>
    </row>
    <row r="744" spans="1:6">
      <c r="A744" s="358" t="s">
        <v>1774</v>
      </c>
      <c r="B744" s="73" t="s">
        <v>1773</v>
      </c>
      <c r="C744" s="220">
        <v>5740.8559999999998</v>
      </c>
      <c r="D744" s="94">
        <f t="shared" si="22"/>
        <v>6027.8987999999999</v>
      </c>
      <c r="E744" s="94">
        <f t="shared" si="23"/>
        <v>6751.2466560000003</v>
      </c>
      <c r="F744" s="180">
        <v>0.12</v>
      </c>
    </row>
    <row r="745" spans="1:6">
      <c r="A745" s="358" t="s">
        <v>1776</v>
      </c>
      <c r="B745" s="73" t="s">
        <v>1775</v>
      </c>
      <c r="C745" s="220">
        <v>3901.2248</v>
      </c>
      <c r="D745" s="94">
        <f t="shared" si="22"/>
        <v>4096.28604</v>
      </c>
      <c r="E745" s="94">
        <f t="shared" si="23"/>
        <v>4587.8403648000003</v>
      </c>
      <c r="F745" s="180">
        <v>0.12</v>
      </c>
    </row>
    <row r="746" spans="1:6">
      <c r="A746" s="358" t="s">
        <v>1778</v>
      </c>
      <c r="B746" s="73" t="s">
        <v>1777</v>
      </c>
      <c r="C746" s="220">
        <v>5740.8559999999998</v>
      </c>
      <c r="D746" s="94">
        <f t="shared" si="22"/>
        <v>6027.8987999999999</v>
      </c>
      <c r="E746" s="94">
        <f t="shared" si="23"/>
        <v>6751.2466560000003</v>
      </c>
      <c r="F746" s="180">
        <v>0.12</v>
      </c>
    </row>
    <row r="747" spans="1:6">
      <c r="A747" s="358" t="s">
        <v>1780</v>
      </c>
      <c r="B747" s="73" t="s">
        <v>1779</v>
      </c>
      <c r="C747" s="220">
        <v>5740.8559999999998</v>
      </c>
      <c r="D747" s="94">
        <f t="shared" si="22"/>
        <v>6027.8987999999999</v>
      </c>
      <c r="E747" s="94">
        <f t="shared" si="23"/>
        <v>6751.2466560000003</v>
      </c>
      <c r="F747" s="180">
        <v>0.12</v>
      </c>
    </row>
    <row r="748" spans="1:6">
      <c r="A748" s="358" t="s">
        <v>1782</v>
      </c>
      <c r="B748" s="73" t="s">
        <v>1781</v>
      </c>
      <c r="C748" s="220">
        <v>693.67759999999998</v>
      </c>
      <c r="D748" s="94">
        <f t="shared" si="22"/>
        <v>728.36148000000003</v>
      </c>
      <c r="E748" s="94">
        <f t="shared" si="23"/>
        <v>815.76485760000014</v>
      </c>
      <c r="F748" s="180">
        <v>0.12</v>
      </c>
    </row>
    <row r="749" spans="1:6">
      <c r="A749" s="358" t="s">
        <v>1784</v>
      </c>
      <c r="B749" s="73" t="s">
        <v>1783</v>
      </c>
      <c r="C749" s="220">
        <v>2774.3231999999998</v>
      </c>
      <c r="D749" s="94">
        <f t="shared" si="22"/>
        <v>2913.0393599999998</v>
      </c>
      <c r="E749" s="94">
        <f t="shared" si="23"/>
        <v>3262.6040831999999</v>
      </c>
      <c r="F749" s="180">
        <v>0.12</v>
      </c>
    </row>
    <row r="750" spans="1:6">
      <c r="A750" s="358" t="s">
        <v>1785</v>
      </c>
      <c r="B750" s="73" t="s">
        <v>1641</v>
      </c>
      <c r="C750" s="220">
        <v>216.79680000000002</v>
      </c>
      <c r="D750" s="94">
        <f t="shared" si="22"/>
        <v>227.63664000000003</v>
      </c>
      <c r="E750" s="94">
        <f t="shared" si="23"/>
        <v>254.95303680000006</v>
      </c>
      <c r="F750" s="180">
        <v>0.12</v>
      </c>
    </row>
    <row r="751" spans="1:6">
      <c r="A751" s="358" t="s">
        <v>1787</v>
      </c>
      <c r="B751" s="73" t="s">
        <v>1786</v>
      </c>
      <c r="C751" s="220">
        <v>7904.4152000000004</v>
      </c>
      <c r="D751" s="94">
        <f t="shared" si="22"/>
        <v>8299.6359600000014</v>
      </c>
      <c r="E751" s="94">
        <f t="shared" si="23"/>
        <v>9295.5922752000024</v>
      </c>
      <c r="F751" s="180">
        <v>0.12</v>
      </c>
    </row>
    <row r="752" spans="1:6">
      <c r="A752" s="358" t="s">
        <v>1789</v>
      </c>
      <c r="B752" s="73" t="s">
        <v>1788</v>
      </c>
      <c r="C752" s="220">
        <v>4193.2176000000009</v>
      </c>
      <c r="D752" s="94">
        <f t="shared" si="22"/>
        <v>4402.8784800000012</v>
      </c>
      <c r="E752" s="94">
        <f t="shared" si="23"/>
        <v>4931.2238976000017</v>
      </c>
      <c r="F752" s="180">
        <v>0.12</v>
      </c>
    </row>
    <row r="753" spans="1:6">
      <c r="A753" s="358" t="s">
        <v>1791</v>
      </c>
      <c r="B753" s="73" t="s">
        <v>1790</v>
      </c>
      <c r="C753" s="220">
        <v>7904.4152000000004</v>
      </c>
      <c r="D753" s="94">
        <f t="shared" si="22"/>
        <v>8299.6359600000014</v>
      </c>
      <c r="E753" s="94">
        <f t="shared" si="23"/>
        <v>9295.5922752000024</v>
      </c>
      <c r="F753" s="180">
        <v>0.12</v>
      </c>
    </row>
    <row r="754" spans="1:6">
      <c r="A754" s="358" t="s">
        <v>1793</v>
      </c>
      <c r="B754" s="73" t="s">
        <v>1792</v>
      </c>
      <c r="C754" s="220">
        <v>7904.4152000000004</v>
      </c>
      <c r="D754" s="94">
        <f t="shared" si="22"/>
        <v>8299.6359600000014</v>
      </c>
      <c r="E754" s="94">
        <f t="shared" si="23"/>
        <v>9295.5922752000024</v>
      </c>
      <c r="F754" s="180">
        <v>0.12</v>
      </c>
    </row>
    <row r="755" spans="1:6">
      <c r="A755" s="358" t="s">
        <v>1795</v>
      </c>
      <c r="B755" s="73" t="s">
        <v>1794</v>
      </c>
      <c r="C755" s="220">
        <v>8672.18</v>
      </c>
      <c r="D755" s="94">
        <f t="shared" si="22"/>
        <v>9105.7890000000007</v>
      </c>
      <c r="E755" s="94">
        <f t="shared" si="23"/>
        <v>10198.483680000001</v>
      </c>
      <c r="F755" s="180">
        <v>0.12</v>
      </c>
    </row>
    <row r="756" spans="1:6">
      <c r="A756" s="358" t="s">
        <v>1797</v>
      </c>
      <c r="B756" s="73" t="s">
        <v>1796</v>
      </c>
      <c r="C756" s="220">
        <v>4932.0039999999999</v>
      </c>
      <c r="D756" s="94">
        <f t="shared" si="22"/>
        <v>5178.6041999999998</v>
      </c>
      <c r="E756" s="94">
        <f t="shared" si="23"/>
        <v>5800.0367040000001</v>
      </c>
      <c r="F756" s="180">
        <v>0.12</v>
      </c>
    </row>
    <row r="757" spans="1:6">
      <c r="A757" s="358" t="s">
        <v>1799</v>
      </c>
      <c r="B757" s="73" t="s">
        <v>1798</v>
      </c>
      <c r="C757" s="220">
        <v>8672.18</v>
      </c>
      <c r="D757" s="94">
        <f t="shared" si="22"/>
        <v>9105.7890000000007</v>
      </c>
      <c r="E757" s="94">
        <f t="shared" si="23"/>
        <v>10198.483680000001</v>
      </c>
      <c r="F757" s="180">
        <v>0.12</v>
      </c>
    </row>
    <row r="758" spans="1:6">
      <c r="A758" s="358" t="s">
        <v>1801</v>
      </c>
      <c r="B758" s="73" t="s">
        <v>1800</v>
      </c>
      <c r="C758" s="220">
        <v>8672.18</v>
      </c>
      <c r="D758" s="94">
        <f t="shared" si="22"/>
        <v>9105.7890000000007</v>
      </c>
      <c r="E758" s="94">
        <f t="shared" si="23"/>
        <v>10198.483680000001</v>
      </c>
      <c r="F758" s="180">
        <v>0.12</v>
      </c>
    </row>
    <row r="759" spans="1:6">
      <c r="A759" s="358" t="s">
        <v>1803</v>
      </c>
      <c r="B759" s="73" t="s">
        <v>1802</v>
      </c>
      <c r="C759" s="220">
        <v>7973.0111999999999</v>
      </c>
      <c r="D759" s="94">
        <f t="shared" si="22"/>
        <v>8371.6617600000009</v>
      </c>
      <c r="E759" s="94">
        <f t="shared" si="23"/>
        <v>9376.2611712000016</v>
      </c>
      <c r="F759" s="180">
        <v>0.12</v>
      </c>
    </row>
    <row r="760" spans="1:6">
      <c r="A760" s="358" t="s">
        <v>1805</v>
      </c>
      <c r="B760" s="73" t="s">
        <v>1804</v>
      </c>
      <c r="C760" s="220">
        <v>5517.82</v>
      </c>
      <c r="D760" s="94">
        <f t="shared" si="22"/>
        <v>5793.7110000000002</v>
      </c>
      <c r="E760" s="94">
        <f t="shared" si="23"/>
        <v>6488.9563200000011</v>
      </c>
      <c r="F760" s="180">
        <v>0.12</v>
      </c>
    </row>
    <row r="761" spans="1:6">
      <c r="A761" s="358" t="s">
        <v>1807</v>
      </c>
      <c r="B761" s="73" t="s">
        <v>1806</v>
      </c>
      <c r="C761" s="220">
        <v>4269.5047999999997</v>
      </c>
      <c r="D761" s="94">
        <f t="shared" si="22"/>
        <v>4482.9800399999995</v>
      </c>
      <c r="E761" s="94">
        <f t="shared" si="23"/>
        <v>5020.9376448000003</v>
      </c>
      <c r="F761" s="180">
        <v>0.12</v>
      </c>
    </row>
    <row r="762" spans="1:6">
      <c r="A762" s="358" t="s">
        <v>1809</v>
      </c>
      <c r="B762" s="73" t="s">
        <v>1808</v>
      </c>
      <c r="C762" s="220">
        <v>3351.7088000000003</v>
      </c>
      <c r="D762" s="94">
        <f t="shared" si="22"/>
        <v>3519.2942400000006</v>
      </c>
      <c r="E762" s="94">
        <f t="shared" si="23"/>
        <v>3941.609548800001</v>
      </c>
      <c r="F762" s="180">
        <v>0.12</v>
      </c>
    </row>
    <row r="763" spans="1:6">
      <c r="A763" s="358" t="s">
        <v>1811</v>
      </c>
      <c r="B763" s="73" t="s">
        <v>1810</v>
      </c>
      <c r="C763" s="220">
        <v>7973.0111999999999</v>
      </c>
      <c r="D763" s="94">
        <f t="shared" si="22"/>
        <v>8371.6617600000009</v>
      </c>
      <c r="E763" s="94">
        <f t="shared" si="23"/>
        <v>9376.2611712000016</v>
      </c>
      <c r="F763" s="180">
        <v>0.12</v>
      </c>
    </row>
    <row r="764" spans="1:6">
      <c r="A764" s="358" t="s">
        <v>1813</v>
      </c>
      <c r="B764" s="73" t="s">
        <v>1812</v>
      </c>
      <c r="C764" s="220">
        <v>5517.82</v>
      </c>
      <c r="D764" s="94">
        <f t="shared" si="22"/>
        <v>5793.7110000000002</v>
      </c>
      <c r="E764" s="94">
        <f t="shared" si="23"/>
        <v>6488.9563200000011</v>
      </c>
      <c r="F764" s="180">
        <v>0.12</v>
      </c>
    </row>
    <row r="765" spans="1:6">
      <c r="A765" s="358" t="s">
        <v>1815</v>
      </c>
      <c r="B765" s="73" t="s">
        <v>1814</v>
      </c>
      <c r="C765" s="220">
        <v>7973.0111999999999</v>
      </c>
      <c r="D765" s="94">
        <f t="shared" si="22"/>
        <v>8371.6617600000009</v>
      </c>
      <c r="E765" s="94">
        <f t="shared" si="23"/>
        <v>9376.2611712000016</v>
      </c>
      <c r="F765" s="180">
        <v>0.12</v>
      </c>
    </row>
    <row r="766" spans="1:6">
      <c r="A766" s="358" t="s">
        <v>1817</v>
      </c>
      <c r="B766" s="73" t="s">
        <v>1816</v>
      </c>
      <c r="C766" s="220">
        <v>5517.82</v>
      </c>
      <c r="D766" s="94">
        <f t="shared" si="22"/>
        <v>5793.7110000000002</v>
      </c>
      <c r="E766" s="94">
        <f t="shared" si="23"/>
        <v>6488.9563200000011</v>
      </c>
      <c r="F766" s="180">
        <v>0.12</v>
      </c>
    </row>
    <row r="767" spans="1:6">
      <c r="A767" s="358" t="s">
        <v>1819</v>
      </c>
      <c r="B767" s="73" t="s">
        <v>1818</v>
      </c>
      <c r="C767" s="220">
        <v>9567.2456000000002</v>
      </c>
      <c r="D767" s="94">
        <f t="shared" si="22"/>
        <v>10045.607880000001</v>
      </c>
      <c r="E767" s="94">
        <f t="shared" si="23"/>
        <v>11251.080825600002</v>
      </c>
      <c r="F767" s="180">
        <v>0.12</v>
      </c>
    </row>
    <row r="768" spans="1:6">
      <c r="A768" s="358" t="s">
        <v>1821</v>
      </c>
      <c r="B768" s="73" t="s">
        <v>1820</v>
      </c>
      <c r="C768" s="220">
        <v>6623.8128000000006</v>
      </c>
      <c r="D768" s="94">
        <f t="shared" ref="D768:D831" si="24">C768*1.05</f>
        <v>6955.0034400000013</v>
      </c>
      <c r="E768" s="94">
        <f t="shared" ref="E768:E831" si="25">D768*1.12</f>
        <v>7789.6038528000026</v>
      </c>
      <c r="F768" s="180">
        <v>0.12</v>
      </c>
    </row>
    <row r="769" spans="1:6">
      <c r="A769" s="358" t="s">
        <v>1823</v>
      </c>
      <c r="B769" s="73" t="s">
        <v>1822</v>
      </c>
      <c r="C769" s="220">
        <v>5123.1223999999993</v>
      </c>
      <c r="D769" s="94">
        <f t="shared" si="24"/>
        <v>5379.2785199999998</v>
      </c>
      <c r="E769" s="94">
        <f t="shared" si="25"/>
        <v>6024.7919424000002</v>
      </c>
      <c r="F769" s="180">
        <v>0.12</v>
      </c>
    </row>
    <row r="770" spans="1:6">
      <c r="A770" s="358" t="s">
        <v>1825</v>
      </c>
      <c r="B770" s="73" t="s">
        <v>1824</v>
      </c>
      <c r="C770" s="220">
        <v>4019.3384000000001</v>
      </c>
      <c r="D770" s="94">
        <f t="shared" si="24"/>
        <v>4220.3053200000004</v>
      </c>
      <c r="E770" s="94">
        <f t="shared" si="25"/>
        <v>4726.7419584000008</v>
      </c>
      <c r="F770" s="180">
        <v>0.12</v>
      </c>
    </row>
    <row r="771" spans="1:6">
      <c r="A771" s="358" t="s">
        <v>1827</v>
      </c>
      <c r="B771" s="73" t="s">
        <v>1826</v>
      </c>
      <c r="C771" s="220">
        <v>9567.2456000000002</v>
      </c>
      <c r="D771" s="94">
        <f t="shared" si="24"/>
        <v>10045.607880000001</v>
      </c>
      <c r="E771" s="94">
        <f t="shared" si="25"/>
        <v>11251.080825600002</v>
      </c>
      <c r="F771" s="180">
        <v>0.12</v>
      </c>
    </row>
    <row r="772" spans="1:6">
      <c r="A772" s="358" t="s">
        <v>1829</v>
      </c>
      <c r="B772" s="73" t="s">
        <v>1828</v>
      </c>
      <c r="C772" s="220">
        <v>6623.8128000000006</v>
      </c>
      <c r="D772" s="94">
        <f t="shared" si="24"/>
        <v>6955.0034400000013</v>
      </c>
      <c r="E772" s="94">
        <f t="shared" si="25"/>
        <v>7789.6038528000026</v>
      </c>
      <c r="F772" s="180">
        <v>0.12</v>
      </c>
    </row>
    <row r="773" spans="1:6">
      <c r="A773" s="358" t="s">
        <v>1831</v>
      </c>
      <c r="B773" s="73" t="s">
        <v>1830</v>
      </c>
      <c r="C773" s="220">
        <v>9567.2456000000002</v>
      </c>
      <c r="D773" s="94">
        <f t="shared" si="24"/>
        <v>10045.607880000001</v>
      </c>
      <c r="E773" s="94">
        <f t="shared" si="25"/>
        <v>11251.080825600002</v>
      </c>
      <c r="F773" s="180">
        <v>0.12</v>
      </c>
    </row>
    <row r="774" spans="1:6">
      <c r="A774" s="358" t="s">
        <v>1833</v>
      </c>
      <c r="B774" s="73" t="s">
        <v>1832</v>
      </c>
      <c r="C774" s="220">
        <v>6623.8128000000006</v>
      </c>
      <c r="D774" s="94">
        <f t="shared" si="24"/>
        <v>6955.0034400000013</v>
      </c>
      <c r="E774" s="94">
        <f t="shared" si="25"/>
        <v>7789.6038528000026</v>
      </c>
      <c r="F774" s="180">
        <v>0.12</v>
      </c>
    </row>
    <row r="775" spans="1:6">
      <c r="A775" s="358" t="s">
        <v>1835</v>
      </c>
      <c r="B775" s="73" t="s">
        <v>1834</v>
      </c>
      <c r="C775" s="220">
        <v>10544.4768</v>
      </c>
      <c r="D775" s="94">
        <f t="shared" si="24"/>
        <v>11071.700640000001</v>
      </c>
      <c r="E775" s="94">
        <f t="shared" si="25"/>
        <v>12400.304716800003</v>
      </c>
      <c r="F775" s="180">
        <v>0.12</v>
      </c>
    </row>
    <row r="776" spans="1:6">
      <c r="A776" s="358" t="s">
        <v>1837</v>
      </c>
      <c r="B776" s="73" t="s">
        <v>1836</v>
      </c>
      <c r="C776" s="220">
        <v>4681.0983999999999</v>
      </c>
      <c r="D776" s="94">
        <f t="shared" si="24"/>
        <v>4915.1533200000003</v>
      </c>
      <c r="E776" s="94">
        <f t="shared" si="25"/>
        <v>5504.971718400001</v>
      </c>
      <c r="F776" s="180">
        <v>0.12</v>
      </c>
    </row>
    <row r="777" spans="1:6">
      <c r="A777" s="358" t="s">
        <v>1839</v>
      </c>
      <c r="B777" s="73" t="s">
        <v>1838</v>
      </c>
      <c r="C777" s="220">
        <v>10544.4768</v>
      </c>
      <c r="D777" s="94">
        <f t="shared" si="24"/>
        <v>11071.700640000001</v>
      </c>
      <c r="E777" s="94">
        <f t="shared" si="25"/>
        <v>12400.304716800003</v>
      </c>
      <c r="F777" s="180">
        <v>0.12</v>
      </c>
    </row>
    <row r="778" spans="1:6">
      <c r="A778" s="358" t="s">
        <v>1841</v>
      </c>
      <c r="B778" s="73" t="s">
        <v>1840</v>
      </c>
      <c r="C778" s="220">
        <v>10544.4768</v>
      </c>
      <c r="D778" s="94">
        <f t="shared" si="24"/>
        <v>11071.700640000001</v>
      </c>
      <c r="E778" s="94">
        <f t="shared" si="25"/>
        <v>12400.304716800003</v>
      </c>
      <c r="F778" s="180">
        <v>0.12</v>
      </c>
    </row>
    <row r="779" spans="1:6">
      <c r="A779" s="358" t="s">
        <v>1843</v>
      </c>
      <c r="B779" s="73" t="s">
        <v>1842</v>
      </c>
      <c r="C779" s="220">
        <v>12651.900799999999</v>
      </c>
      <c r="D779" s="94">
        <f t="shared" si="24"/>
        <v>13284.49584</v>
      </c>
      <c r="E779" s="94">
        <f t="shared" si="25"/>
        <v>14878.635340800001</v>
      </c>
      <c r="F779" s="180">
        <v>0.12</v>
      </c>
    </row>
    <row r="780" spans="1:6">
      <c r="A780" s="358" t="s">
        <v>1845</v>
      </c>
      <c r="B780" s="73" t="s">
        <v>1844</v>
      </c>
      <c r="C780" s="220">
        <v>5618.7031999999999</v>
      </c>
      <c r="D780" s="94">
        <f t="shared" si="24"/>
        <v>5899.6383599999999</v>
      </c>
      <c r="E780" s="94">
        <f t="shared" si="25"/>
        <v>6607.5949632000002</v>
      </c>
      <c r="F780" s="180">
        <v>0.12</v>
      </c>
    </row>
    <row r="781" spans="1:6">
      <c r="A781" s="358" t="s">
        <v>1847</v>
      </c>
      <c r="B781" s="73" t="s">
        <v>1846</v>
      </c>
      <c r="C781" s="220">
        <v>12651.900799999999</v>
      </c>
      <c r="D781" s="94">
        <f t="shared" si="24"/>
        <v>13284.49584</v>
      </c>
      <c r="E781" s="94">
        <f t="shared" si="25"/>
        <v>14878.635340800001</v>
      </c>
      <c r="F781" s="180">
        <v>0.12</v>
      </c>
    </row>
    <row r="782" spans="1:6">
      <c r="A782" s="358" t="s">
        <v>1849</v>
      </c>
      <c r="B782" s="73" t="s">
        <v>1848</v>
      </c>
      <c r="C782" s="220">
        <v>12651.900799999999</v>
      </c>
      <c r="D782" s="94">
        <f t="shared" si="24"/>
        <v>13284.49584</v>
      </c>
      <c r="E782" s="94">
        <f t="shared" si="25"/>
        <v>14878.635340800001</v>
      </c>
      <c r="F782" s="180">
        <v>0.12</v>
      </c>
    </row>
    <row r="783" spans="1:6">
      <c r="A783" s="358" t="s">
        <v>1851</v>
      </c>
      <c r="B783" s="73" t="s">
        <v>1850</v>
      </c>
      <c r="C783" s="220">
        <v>4321.9615999999996</v>
      </c>
      <c r="D783" s="94">
        <f t="shared" si="24"/>
        <v>4538.0596799999994</v>
      </c>
      <c r="E783" s="94">
        <f t="shared" si="25"/>
        <v>5082.6268415999994</v>
      </c>
      <c r="F783" s="180">
        <v>0.12</v>
      </c>
    </row>
    <row r="784" spans="1:6">
      <c r="A784" s="358" t="s">
        <v>1853</v>
      </c>
      <c r="B784" s="73" t="s">
        <v>1852</v>
      </c>
      <c r="C784" s="220">
        <v>3419.2048</v>
      </c>
      <c r="D784" s="94">
        <f t="shared" si="24"/>
        <v>3590.1650400000003</v>
      </c>
      <c r="E784" s="94">
        <f t="shared" si="25"/>
        <v>4020.9848448000007</v>
      </c>
      <c r="F784" s="180">
        <v>0.12</v>
      </c>
    </row>
    <row r="785" spans="1:6">
      <c r="A785" s="358" t="s">
        <v>1855</v>
      </c>
      <c r="B785" s="73" t="s">
        <v>1854</v>
      </c>
      <c r="C785" s="220">
        <v>4321.9615999999996</v>
      </c>
      <c r="D785" s="94">
        <f t="shared" si="24"/>
        <v>4538.0596799999994</v>
      </c>
      <c r="E785" s="94">
        <f t="shared" si="25"/>
        <v>5082.6268415999994</v>
      </c>
      <c r="F785" s="180">
        <v>0.12</v>
      </c>
    </row>
    <row r="786" spans="1:6">
      <c r="A786" s="358" t="s">
        <v>1857</v>
      </c>
      <c r="B786" s="73" t="s">
        <v>1856</v>
      </c>
      <c r="C786" s="220">
        <v>4321.9615999999996</v>
      </c>
      <c r="D786" s="94">
        <f t="shared" si="24"/>
        <v>4538.0596799999994</v>
      </c>
      <c r="E786" s="94">
        <f t="shared" si="25"/>
        <v>5082.6268415999994</v>
      </c>
      <c r="F786" s="180">
        <v>0.12</v>
      </c>
    </row>
    <row r="787" spans="1:6">
      <c r="A787" s="358" t="s">
        <v>1859</v>
      </c>
      <c r="B787" s="73" t="s">
        <v>1858</v>
      </c>
      <c r="C787" s="220">
        <v>5879.1567999999997</v>
      </c>
      <c r="D787" s="94">
        <f t="shared" si="24"/>
        <v>6173.1146399999998</v>
      </c>
      <c r="E787" s="94">
        <f t="shared" si="25"/>
        <v>6913.8883968</v>
      </c>
      <c r="F787" s="180">
        <v>0.12</v>
      </c>
    </row>
    <row r="788" spans="1:6">
      <c r="A788" s="358" t="s">
        <v>1861</v>
      </c>
      <c r="B788" s="73" t="s">
        <v>1860</v>
      </c>
      <c r="C788" s="220">
        <v>4373.6880000000001</v>
      </c>
      <c r="D788" s="94">
        <f t="shared" si="24"/>
        <v>4592.3724000000002</v>
      </c>
      <c r="E788" s="94">
        <f t="shared" si="25"/>
        <v>5143.457088000001</v>
      </c>
      <c r="F788" s="180">
        <v>0.12</v>
      </c>
    </row>
    <row r="789" spans="1:6">
      <c r="A789" s="358" t="s">
        <v>1863</v>
      </c>
      <c r="B789" s="73" t="s">
        <v>1862</v>
      </c>
      <c r="C789" s="220">
        <v>5879.1567999999997</v>
      </c>
      <c r="D789" s="94">
        <f t="shared" si="24"/>
        <v>6173.1146399999998</v>
      </c>
      <c r="E789" s="94">
        <f t="shared" si="25"/>
        <v>6913.8883968</v>
      </c>
      <c r="F789" s="180">
        <v>0.12</v>
      </c>
    </row>
    <row r="790" spans="1:6">
      <c r="A790" s="358" t="s">
        <v>1865</v>
      </c>
      <c r="B790" s="73" t="s">
        <v>1864</v>
      </c>
      <c r="C790" s="220">
        <v>5879.1567999999997</v>
      </c>
      <c r="D790" s="94">
        <f t="shared" si="24"/>
        <v>6173.1146399999998</v>
      </c>
      <c r="E790" s="94">
        <f t="shared" si="25"/>
        <v>6913.8883968</v>
      </c>
      <c r="F790" s="180">
        <v>0.12</v>
      </c>
    </row>
    <row r="791" spans="1:6">
      <c r="A791" s="358" t="s">
        <v>1867</v>
      </c>
      <c r="B791" s="73" t="s">
        <v>1866</v>
      </c>
      <c r="C791" s="220">
        <v>6490.2903999999999</v>
      </c>
      <c r="D791" s="94">
        <f t="shared" si="24"/>
        <v>6814.8049200000005</v>
      </c>
      <c r="E791" s="94">
        <f t="shared" si="25"/>
        <v>7632.5815104000012</v>
      </c>
      <c r="F791" s="180">
        <v>0.12</v>
      </c>
    </row>
    <row r="792" spans="1:6">
      <c r="A792" s="358" t="s">
        <v>1869</v>
      </c>
      <c r="B792" s="73" t="s">
        <v>1868</v>
      </c>
      <c r="C792" s="220">
        <v>4157.6304</v>
      </c>
      <c r="D792" s="94">
        <f t="shared" si="24"/>
        <v>4365.5119199999999</v>
      </c>
      <c r="E792" s="94">
        <f t="shared" si="25"/>
        <v>4889.3733504000002</v>
      </c>
      <c r="F792" s="180">
        <v>0.12</v>
      </c>
    </row>
    <row r="793" spans="1:6">
      <c r="A793" s="358" t="s">
        <v>1871</v>
      </c>
      <c r="B793" s="73" t="s">
        <v>1870</v>
      </c>
      <c r="C793" s="220">
        <v>6490.2903999999999</v>
      </c>
      <c r="D793" s="94">
        <f t="shared" si="24"/>
        <v>6814.8049200000005</v>
      </c>
      <c r="E793" s="94">
        <f t="shared" si="25"/>
        <v>7632.5815104000012</v>
      </c>
      <c r="F793" s="180">
        <v>0.12</v>
      </c>
    </row>
    <row r="794" spans="1:6">
      <c r="A794" s="358" t="s">
        <v>1873</v>
      </c>
      <c r="B794" s="73" t="s">
        <v>1872</v>
      </c>
      <c r="C794" s="220">
        <v>6490.2903999999999</v>
      </c>
      <c r="D794" s="94">
        <f t="shared" si="24"/>
        <v>6814.8049200000005</v>
      </c>
      <c r="E794" s="94">
        <f t="shared" si="25"/>
        <v>7632.5815104000012</v>
      </c>
      <c r="F794" s="180">
        <v>0.12</v>
      </c>
    </row>
    <row r="795" spans="1:6">
      <c r="A795" s="358" t="s">
        <v>1875</v>
      </c>
      <c r="B795" s="73" t="s">
        <v>1874</v>
      </c>
      <c r="C795" s="220">
        <v>8178.0688</v>
      </c>
      <c r="D795" s="94">
        <f t="shared" si="24"/>
        <v>8586.972240000001</v>
      </c>
      <c r="E795" s="94">
        <f t="shared" si="25"/>
        <v>9617.4089088000019</v>
      </c>
      <c r="F795" s="180">
        <v>0.12</v>
      </c>
    </row>
    <row r="796" spans="1:6">
      <c r="A796" s="358" t="s">
        <v>1877</v>
      </c>
      <c r="B796" s="73" t="s">
        <v>1876</v>
      </c>
      <c r="C796" s="220">
        <v>5071.7655999999997</v>
      </c>
      <c r="D796" s="94">
        <f t="shared" si="24"/>
        <v>5325.3538799999997</v>
      </c>
      <c r="E796" s="94">
        <f t="shared" si="25"/>
        <v>5964.3963456000001</v>
      </c>
      <c r="F796" s="180">
        <v>0.12</v>
      </c>
    </row>
    <row r="797" spans="1:6">
      <c r="A797" s="358" t="s">
        <v>1879</v>
      </c>
      <c r="B797" s="73" t="s">
        <v>1878</v>
      </c>
      <c r="C797" s="220">
        <v>8178.0688</v>
      </c>
      <c r="D797" s="94">
        <f t="shared" si="24"/>
        <v>8586.972240000001</v>
      </c>
      <c r="E797" s="94">
        <f t="shared" si="25"/>
        <v>9617.4089088000019</v>
      </c>
      <c r="F797" s="180">
        <v>0.12</v>
      </c>
    </row>
    <row r="798" spans="1:6">
      <c r="A798" s="358" t="s">
        <v>1881</v>
      </c>
      <c r="B798" s="73" t="s">
        <v>1880</v>
      </c>
      <c r="C798" s="220">
        <v>8178.0688</v>
      </c>
      <c r="D798" s="94">
        <f t="shared" si="24"/>
        <v>8586.972240000001</v>
      </c>
      <c r="E798" s="94">
        <f t="shared" si="25"/>
        <v>9617.4089088000019</v>
      </c>
      <c r="F798" s="180">
        <v>0.12</v>
      </c>
    </row>
    <row r="799" spans="1:6">
      <c r="A799" s="358" t="s">
        <v>1883</v>
      </c>
      <c r="B799" s="73" t="s">
        <v>1882</v>
      </c>
      <c r="C799" s="220">
        <v>9736.3464000000004</v>
      </c>
      <c r="D799" s="94">
        <f t="shared" si="24"/>
        <v>10223.16372</v>
      </c>
      <c r="E799" s="94">
        <f t="shared" si="25"/>
        <v>11449.943366400001</v>
      </c>
      <c r="F799" s="180">
        <v>0.12</v>
      </c>
    </row>
    <row r="800" spans="1:6">
      <c r="A800" s="358" t="s">
        <v>1885</v>
      </c>
      <c r="B800" s="73" t="s">
        <v>1884</v>
      </c>
      <c r="C800" s="220">
        <v>4677.4288000000006</v>
      </c>
      <c r="D800" s="94">
        <f t="shared" si="24"/>
        <v>4911.3002400000005</v>
      </c>
      <c r="E800" s="94">
        <f t="shared" si="25"/>
        <v>5500.6562688000013</v>
      </c>
      <c r="F800" s="180">
        <v>0.12</v>
      </c>
    </row>
    <row r="801" spans="1:6">
      <c r="A801" s="358" t="s">
        <v>1887</v>
      </c>
      <c r="B801" s="73" t="s">
        <v>1886</v>
      </c>
      <c r="C801" s="220">
        <v>9736.3464000000004</v>
      </c>
      <c r="D801" s="94">
        <f t="shared" si="24"/>
        <v>10223.16372</v>
      </c>
      <c r="E801" s="94">
        <f t="shared" si="25"/>
        <v>11449.943366400001</v>
      </c>
      <c r="F801" s="180">
        <v>0.12</v>
      </c>
    </row>
    <row r="802" spans="1:6">
      <c r="A802" s="358" t="s">
        <v>1889</v>
      </c>
      <c r="B802" s="73" t="s">
        <v>1888</v>
      </c>
      <c r="C802" s="220">
        <v>9736.3464000000004</v>
      </c>
      <c r="D802" s="94">
        <f t="shared" si="24"/>
        <v>10223.16372</v>
      </c>
      <c r="E802" s="94">
        <f t="shared" si="25"/>
        <v>11449.943366400001</v>
      </c>
      <c r="F802" s="180">
        <v>0.12</v>
      </c>
    </row>
    <row r="803" spans="1:6">
      <c r="A803" s="358" t="s">
        <v>1891</v>
      </c>
      <c r="B803" s="73" t="s">
        <v>1890</v>
      </c>
      <c r="C803" s="220">
        <v>11681.6392</v>
      </c>
      <c r="D803" s="94">
        <f t="shared" si="24"/>
        <v>12265.721160000001</v>
      </c>
      <c r="E803" s="94">
        <f t="shared" si="25"/>
        <v>13737.607699200002</v>
      </c>
      <c r="F803" s="180">
        <v>0.12</v>
      </c>
    </row>
    <row r="804" spans="1:6">
      <c r="A804" s="358" t="s">
        <v>1893</v>
      </c>
      <c r="B804" s="73" t="s">
        <v>1892</v>
      </c>
      <c r="C804" s="220">
        <v>5613.5640000000003</v>
      </c>
      <c r="D804" s="94">
        <f t="shared" si="24"/>
        <v>5894.2422000000006</v>
      </c>
      <c r="E804" s="94">
        <f t="shared" si="25"/>
        <v>6601.5512640000015</v>
      </c>
      <c r="F804" s="180">
        <v>0.12</v>
      </c>
    </row>
    <row r="805" spans="1:6">
      <c r="A805" s="358" t="s">
        <v>1895</v>
      </c>
      <c r="B805" s="73" t="s">
        <v>1894</v>
      </c>
      <c r="C805" s="220">
        <v>11681.6392</v>
      </c>
      <c r="D805" s="94">
        <f t="shared" si="24"/>
        <v>12265.721160000001</v>
      </c>
      <c r="E805" s="94">
        <f t="shared" si="25"/>
        <v>13737.607699200002</v>
      </c>
      <c r="F805" s="180">
        <v>0.12</v>
      </c>
    </row>
    <row r="806" spans="1:6">
      <c r="A806" s="358" t="s">
        <v>1897</v>
      </c>
      <c r="B806" s="73" t="s">
        <v>1896</v>
      </c>
      <c r="C806" s="220">
        <v>11681.6392</v>
      </c>
      <c r="D806" s="94">
        <f t="shared" si="24"/>
        <v>12265.721160000001</v>
      </c>
      <c r="E806" s="94">
        <f t="shared" si="25"/>
        <v>13737.607699200002</v>
      </c>
      <c r="F806" s="180">
        <v>0.12</v>
      </c>
    </row>
    <row r="807" spans="1:6">
      <c r="A807" s="358" t="s">
        <v>1899</v>
      </c>
      <c r="B807" s="73" t="s">
        <v>1898</v>
      </c>
      <c r="C807" s="220">
        <v>6182.8888000000006</v>
      </c>
      <c r="D807" s="94">
        <f t="shared" si="24"/>
        <v>6492.0332400000007</v>
      </c>
      <c r="E807" s="94">
        <f t="shared" si="25"/>
        <v>7271.0772288000016</v>
      </c>
      <c r="F807" s="180">
        <v>0.12</v>
      </c>
    </row>
    <row r="808" spans="1:6">
      <c r="A808" s="358" t="s">
        <v>1901</v>
      </c>
      <c r="B808" s="73" t="s">
        <v>1900</v>
      </c>
      <c r="C808" s="220">
        <v>4075.0863999999997</v>
      </c>
      <c r="D808" s="94">
        <f t="shared" si="24"/>
        <v>4278.8407200000001</v>
      </c>
      <c r="E808" s="94">
        <f t="shared" si="25"/>
        <v>4792.3016064000003</v>
      </c>
      <c r="F808" s="180">
        <v>0.12</v>
      </c>
    </row>
    <row r="809" spans="1:6">
      <c r="A809" s="358" t="s">
        <v>1903</v>
      </c>
      <c r="B809" s="73" t="s">
        <v>1902</v>
      </c>
      <c r="C809" s="220">
        <v>6182.8888000000006</v>
      </c>
      <c r="D809" s="94">
        <f t="shared" si="24"/>
        <v>6492.0332400000007</v>
      </c>
      <c r="E809" s="94">
        <f t="shared" si="25"/>
        <v>7271.0772288000016</v>
      </c>
      <c r="F809" s="180">
        <v>0.12</v>
      </c>
    </row>
    <row r="810" spans="1:6">
      <c r="A810" s="358" t="s">
        <v>1905</v>
      </c>
      <c r="B810" s="73" t="s">
        <v>1904</v>
      </c>
      <c r="C810" s="220">
        <v>6182.8888000000006</v>
      </c>
      <c r="D810" s="94">
        <f t="shared" si="24"/>
        <v>6492.0332400000007</v>
      </c>
      <c r="E810" s="94">
        <f t="shared" si="25"/>
        <v>7271.0772288000016</v>
      </c>
      <c r="F810" s="180">
        <v>0.12</v>
      </c>
    </row>
    <row r="811" spans="1:6">
      <c r="A811" s="358" t="s">
        <v>1352</v>
      </c>
      <c r="B811" s="73" t="s">
        <v>1906</v>
      </c>
      <c r="C811" s="220">
        <v>11948.683999999999</v>
      </c>
      <c r="D811" s="94">
        <f t="shared" si="24"/>
        <v>12546.118199999999</v>
      </c>
      <c r="E811" s="94">
        <f t="shared" si="25"/>
        <v>14051.652384000001</v>
      </c>
      <c r="F811" s="180">
        <v>0.12</v>
      </c>
    </row>
    <row r="812" spans="1:6">
      <c r="A812" s="358" t="s">
        <v>1353</v>
      </c>
      <c r="B812" s="73" t="s">
        <v>1907</v>
      </c>
      <c r="C812" s="220">
        <v>6872.1576000000005</v>
      </c>
      <c r="D812" s="94">
        <f t="shared" si="24"/>
        <v>7215.7654800000009</v>
      </c>
      <c r="E812" s="94">
        <f t="shared" si="25"/>
        <v>8081.6573376000015</v>
      </c>
      <c r="F812" s="180">
        <v>0.12</v>
      </c>
    </row>
    <row r="813" spans="1:6">
      <c r="A813" s="358" t="s">
        <v>1354</v>
      </c>
      <c r="B813" s="73" t="s">
        <v>1908</v>
      </c>
      <c r="C813" s="220">
        <v>11948.683999999999</v>
      </c>
      <c r="D813" s="94">
        <f t="shared" si="24"/>
        <v>12546.118199999999</v>
      </c>
      <c r="E813" s="94">
        <f t="shared" si="25"/>
        <v>14051.652384000001</v>
      </c>
      <c r="F813" s="180">
        <v>0.12</v>
      </c>
    </row>
    <row r="814" spans="1:6">
      <c r="A814" s="358" t="s">
        <v>1355</v>
      </c>
      <c r="B814" s="73" t="s">
        <v>1909</v>
      </c>
      <c r="C814" s="220">
        <v>11948.683999999999</v>
      </c>
      <c r="D814" s="94">
        <f t="shared" si="24"/>
        <v>12546.118199999999</v>
      </c>
      <c r="E814" s="94">
        <f t="shared" si="25"/>
        <v>14051.652384000001</v>
      </c>
      <c r="F814" s="180">
        <v>0.12</v>
      </c>
    </row>
    <row r="815" spans="1:6">
      <c r="A815" s="358" t="s">
        <v>1911</v>
      </c>
      <c r="B815" s="73" t="s">
        <v>1910</v>
      </c>
      <c r="C815" s="220">
        <v>14338.2096</v>
      </c>
      <c r="D815" s="94">
        <f t="shared" si="24"/>
        <v>15055.120080000001</v>
      </c>
      <c r="E815" s="94">
        <f t="shared" si="25"/>
        <v>16861.734489600003</v>
      </c>
      <c r="F815" s="180">
        <v>0.12</v>
      </c>
    </row>
    <row r="816" spans="1:6">
      <c r="A816" s="358" t="s">
        <v>1913</v>
      </c>
      <c r="B816" s="73" t="s">
        <v>1912</v>
      </c>
      <c r="C816" s="220">
        <v>8246.6647999999986</v>
      </c>
      <c r="D816" s="94">
        <f t="shared" si="24"/>
        <v>8658.9980399999986</v>
      </c>
      <c r="E816" s="94">
        <f t="shared" si="25"/>
        <v>9698.0778047999993</v>
      </c>
      <c r="F816" s="180">
        <v>0.12</v>
      </c>
    </row>
    <row r="817" spans="1:6">
      <c r="A817" s="358" t="s">
        <v>1915</v>
      </c>
      <c r="B817" s="73" t="s">
        <v>1914</v>
      </c>
      <c r="C817" s="220">
        <v>14338.2096</v>
      </c>
      <c r="D817" s="94">
        <f t="shared" si="24"/>
        <v>15055.120080000001</v>
      </c>
      <c r="E817" s="94">
        <f t="shared" si="25"/>
        <v>16861.734489600003</v>
      </c>
      <c r="F817" s="180">
        <v>0.12</v>
      </c>
    </row>
    <row r="818" spans="1:6">
      <c r="A818" s="358" t="s">
        <v>1917</v>
      </c>
      <c r="B818" s="73" t="s">
        <v>1916</v>
      </c>
      <c r="C818" s="220">
        <v>14338.2096</v>
      </c>
      <c r="D818" s="94">
        <f t="shared" si="24"/>
        <v>15055.120080000001</v>
      </c>
      <c r="E818" s="94">
        <f t="shared" si="25"/>
        <v>16861.734489600003</v>
      </c>
      <c r="F818" s="180">
        <v>0.12</v>
      </c>
    </row>
    <row r="819" spans="1:6">
      <c r="A819" s="358" t="s">
        <v>1312</v>
      </c>
      <c r="B819" s="73" t="s">
        <v>1918</v>
      </c>
      <c r="C819" s="220">
        <v>328.68</v>
      </c>
      <c r="D819" s="94">
        <f t="shared" si="24"/>
        <v>345.11400000000003</v>
      </c>
      <c r="E819" s="94">
        <f t="shared" si="25"/>
        <v>386.52768000000009</v>
      </c>
      <c r="F819" s="180">
        <v>0.12</v>
      </c>
    </row>
    <row r="820" spans="1:6">
      <c r="A820" s="358" t="s">
        <v>1920</v>
      </c>
      <c r="B820" s="73" t="s">
        <v>1919</v>
      </c>
      <c r="C820" s="220">
        <v>8831.3896000000004</v>
      </c>
      <c r="D820" s="94">
        <f t="shared" si="24"/>
        <v>9272.9590800000005</v>
      </c>
      <c r="E820" s="94">
        <f t="shared" si="25"/>
        <v>10385.714169600002</v>
      </c>
      <c r="F820" s="180">
        <v>0.12</v>
      </c>
    </row>
    <row r="821" spans="1:6">
      <c r="A821" s="358" t="s">
        <v>1922</v>
      </c>
      <c r="B821" s="73" t="s">
        <v>1921</v>
      </c>
      <c r="C821" s="220">
        <v>6036.5183999999999</v>
      </c>
      <c r="D821" s="94">
        <f t="shared" si="24"/>
        <v>6338.3443200000002</v>
      </c>
      <c r="E821" s="94">
        <f t="shared" si="25"/>
        <v>7098.9456384000005</v>
      </c>
      <c r="F821" s="180">
        <v>0.12</v>
      </c>
    </row>
    <row r="822" spans="1:6">
      <c r="A822" s="358" t="s">
        <v>1924</v>
      </c>
      <c r="B822" s="73" t="s">
        <v>1923</v>
      </c>
      <c r="C822" s="220">
        <v>8831.3896000000004</v>
      </c>
      <c r="D822" s="94">
        <f t="shared" si="24"/>
        <v>9272.9590800000005</v>
      </c>
      <c r="E822" s="94">
        <f t="shared" si="25"/>
        <v>10385.714169600002</v>
      </c>
      <c r="F822" s="180">
        <v>0.12</v>
      </c>
    </row>
    <row r="823" spans="1:6">
      <c r="A823" s="358" t="s">
        <v>1926</v>
      </c>
      <c r="B823" s="73" t="s">
        <v>1925</v>
      </c>
      <c r="C823" s="220">
        <v>8831.3896000000004</v>
      </c>
      <c r="D823" s="94">
        <f t="shared" si="24"/>
        <v>9272.9590800000005</v>
      </c>
      <c r="E823" s="94">
        <f t="shared" si="25"/>
        <v>10385.714169600002</v>
      </c>
      <c r="F823" s="180">
        <v>0.12</v>
      </c>
    </row>
    <row r="824" spans="1:6">
      <c r="A824" s="358" t="s">
        <v>1928</v>
      </c>
      <c r="B824" s="73" t="s">
        <v>1927</v>
      </c>
      <c r="C824" s="220">
        <v>1343.6896000000002</v>
      </c>
      <c r="D824" s="94">
        <f t="shared" si="24"/>
        <v>1410.8740800000003</v>
      </c>
      <c r="E824" s="94">
        <f t="shared" si="25"/>
        <v>1580.1789696000005</v>
      </c>
      <c r="F824" s="180">
        <v>0.12</v>
      </c>
    </row>
    <row r="825" spans="1:6">
      <c r="A825" s="358" t="s">
        <v>1930</v>
      </c>
      <c r="B825" s="73" t="s">
        <v>1929</v>
      </c>
      <c r="C825" s="220">
        <v>11559.8472</v>
      </c>
      <c r="D825" s="94">
        <f t="shared" si="24"/>
        <v>12137.83956</v>
      </c>
      <c r="E825" s="94">
        <f t="shared" si="25"/>
        <v>13594.380307200001</v>
      </c>
      <c r="F825" s="180">
        <v>0.12</v>
      </c>
    </row>
    <row r="826" spans="1:6">
      <c r="A826" s="358" t="s">
        <v>1932</v>
      </c>
      <c r="B826" s="73" t="s">
        <v>1931</v>
      </c>
      <c r="C826" s="220">
        <v>9084.8647999999994</v>
      </c>
      <c r="D826" s="94">
        <f t="shared" si="24"/>
        <v>9539.1080399999992</v>
      </c>
      <c r="E826" s="94">
        <f t="shared" si="25"/>
        <v>10683.8010048</v>
      </c>
      <c r="F826" s="180">
        <v>0.12</v>
      </c>
    </row>
    <row r="827" spans="1:6">
      <c r="A827" s="358" t="s">
        <v>1934</v>
      </c>
      <c r="B827" s="73" t="s">
        <v>1933</v>
      </c>
      <c r="C827" s="220">
        <v>11559.8472</v>
      </c>
      <c r="D827" s="94">
        <f t="shared" si="24"/>
        <v>12137.83956</v>
      </c>
      <c r="E827" s="94">
        <f t="shared" si="25"/>
        <v>13594.380307200001</v>
      </c>
      <c r="F827" s="180">
        <v>0.12</v>
      </c>
    </row>
    <row r="828" spans="1:6">
      <c r="A828" s="358" t="s">
        <v>1936</v>
      </c>
      <c r="B828" s="73" t="s">
        <v>1935</v>
      </c>
      <c r="C828" s="220">
        <v>11559.8472</v>
      </c>
      <c r="D828" s="94">
        <f t="shared" si="24"/>
        <v>12137.83956</v>
      </c>
      <c r="E828" s="94">
        <f t="shared" si="25"/>
        <v>13594.380307200001</v>
      </c>
      <c r="F828" s="180">
        <v>0.12</v>
      </c>
    </row>
    <row r="829" spans="1:6">
      <c r="A829" s="358" t="s">
        <v>1937</v>
      </c>
      <c r="B829" s="73" t="s">
        <v>1487</v>
      </c>
      <c r="C829" s="220">
        <v>7137.3719999999994</v>
      </c>
      <c r="D829" s="94">
        <f t="shared" si="24"/>
        <v>7494.2406000000001</v>
      </c>
      <c r="E829" s="94">
        <f t="shared" si="25"/>
        <v>8393.5494720000006</v>
      </c>
      <c r="F829" s="180">
        <v>0.12</v>
      </c>
    </row>
    <row r="830" spans="1:6">
      <c r="A830" s="358" t="s">
        <v>1937</v>
      </c>
      <c r="B830" s="73" t="s">
        <v>1487</v>
      </c>
      <c r="C830" s="220">
        <v>7137.3719999999994</v>
      </c>
      <c r="D830" s="94">
        <f t="shared" si="24"/>
        <v>7494.2406000000001</v>
      </c>
      <c r="E830" s="94">
        <f t="shared" si="25"/>
        <v>8393.5494720000006</v>
      </c>
      <c r="F830" s="180">
        <v>0.12</v>
      </c>
    </row>
    <row r="831" spans="1:6">
      <c r="A831" s="358" t="s">
        <v>1939</v>
      </c>
      <c r="B831" s="73" t="s">
        <v>1938</v>
      </c>
      <c r="C831" s="220">
        <v>21416.146399999998</v>
      </c>
      <c r="D831" s="94">
        <f t="shared" si="24"/>
        <v>22486.953719999998</v>
      </c>
      <c r="E831" s="94">
        <f t="shared" si="25"/>
        <v>25185.3881664</v>
      </c>
      <c r="F831" s="180">
        <v>0.12</v>
      </c>
    </row>
    <row r="832" spans="1:6">
      <c r="A832" s="358" t="s">
        <v>1939</v>
      </c>
      <c r="B832" s="73" t="s">
        <v>1938</v>
      </c>
      <c r="C832" s="220">
        <v>21416.146399999998</v>
      </c>
      <c r="D832" s="94">
        <f t="shared" ref="D832:D895" si="26">C832*1.05</f>
        <v>22486.953719999998</v>
      </c>
      <c r="E832" s="94">
        <f t="shared" ref="E832:E895" si="27">D832*1.12</f>
        <v>25185.3881664</v>
      </c>
      <c r="F832" s="180">
        <v>0.12</v>
      </c>
    </row>
    <row r="833" spans="1:6">
      <c r="A833" s="358" t="s">
        <v>1941</v>
      </c>
      <c r="B833" s="73" t="s">
        <v>1940</v>
      </c>
      <c r="C833" s="220">
        <v>908.26559999999995</v>
      </c>
      <c r="D833" s="94">
        <f t="shared" si="26"/>
        <v>953.67887999999994</v>
      </c>
      <c r="E833" s="94">
        <f t="shared" si="27"/>
        <v>1068.1203456000001</v>
      </c>
      <c r="F833" s="180">
        <v>0.12</v>
      </c>
    </row>
    <row r="834" spans="1:6">
      <c r="A834" s="358" t="s">
        <v>1941</v>
      </c>
      <c r="B834" s="73" t="s">
        <v>1940</v>
      </c>
      <c r="C834" s="220">
        <v>908.26559999999995</v>
      </c>
      <c r="D834" s="94">
        <f t="shared" si="26"/>
        <v>953.67887999999994</v>
      </c>
      <c r="E834" s="94">
        <f t="shared" si="27"/>
        <v>1068.1203456000001</v>
      </c>
      <c r="F834" s="180">
        <v>0.12</v>
      </c>
    </row>
    <row r="835" spans="1:6">
      <c r="A835" s="361" t="s">
        <v>1296</v>
      </c>
      <c r="B835" s="227" t="s">
        <v>1942</v>
      </c>
      <c r="C835" s="220">
        <v>11130.292799999999</v>
      </c>
      <c r="D835" s="94">
        <f t="shared" si="26"/>
        <v>11686.80744</v>
      </c>
      <c r="E835" s="94">
        <f t="shared" si="27"/>
        <v>13089.224332800002</v>
      </c>
      <c r="F835" s="180">
        <v>0.12</v>
      </c>
    </row>
    <row r="836" spans="1:6">
      <c r="A836" s="361" t="s">
        <v>1295</v>
      </c>
      <c r="B836" s="227" t="s">
        <v>1943</v>
      </c>
      <c r="C836" s="220">
        <v>9913.1647999999986</v>
      </c>
      <c r="D836" s="94">
        <f t="shared" si="26"/>
        <v>10408.823039999999</v>
      </c>
      <c r="E836" s="94">
        <f t="shared" si="27"/>
        <v>11657.881804800001</v>
      </c>
      <c r="F836" s="180">
        <v>0.12</v>
      </c>
    </row>
    <row r="837" spans="1:6">
      <c r="A837" s="361" t="s">
        <v>1297</v>
      </c>
      <c r="B837" s="227" t="s">
        <v>1944</v>
      </c>
      <c r="C837" s="220">
        <v>11130.292799999999</v>
      </c>
      <c r="D837" s="94">
        <f t="shared" si="26"/>
        <v>11686.80744</v>
      </c>
      <c r="E837" s="94">
        <f t="shared" si="27"/>
        <v>13089.224332800002</v>
      </c>
      <c r="F837" s="180">
        <v>0.12</v>
      </c>
    </row>
    <row r="838" spans="1:6">
      <c r="A838" s="361" t="s">
        <v>1298</v>
      </c>
      <c r="B838" s="227" t="s">
        <v>1945</v>
      </c>
      <c r="C838" s="220">
        <v>11130.292799999999</v>
      </c>
      <c r="D838" s="94">
        <f t="shared" si="26"/>
        <v>11686.80744</v>
      </c>
      <c r="E838" s="94">
        <f t="shared" si="27"/>
        <v>13089.224332800002</v>
      </c>
      <c r="F838" s="180">
        <v>0.12</v>
      </c>
    </row>
    <row r="839" spans="1:6">
      <c r="A839" s="361" t="s">
        <v>1299</v>
      </c>
      <c r="B839" s="227" t="s">
        <v>1946</v>
      </c>
      <c r="C839" s="220">
        <v>5777.9128000000001</v>
      </c>
      <c r="D839" s="94">
        <f t="shared" si="26"/>
        <v>6066.8084400000007</v>
      </c>
      <c r="E839" s="94">
        <f t="shared" si="27"/>
        <v>6794.8254528000016</v>
      </c>
      <c r="F839" s="180">
        <v>0.12</v>
      </c>
    </row>
    <row r="840" spans="1:6">
      <c r="A840" s="361" t="s">
        <v>1299</v>
      </c>
      <c r="B840" s="227" t="s">
        <v>1946</v>
      </c>
      <c r="C840" s="220">
        <v>5777.9128000000001</v>
      </c>
      <c r="D840" s="94">
        <f t="shared" si="26"/>
        <v>6066.8084400000007</v>
      </c>
      <c r="E840" s="94">
        <f t="shared" si="27"/>
        <v>6794.8254528000016</v>
      </c>
      <c r="F840" s="180">
        <v>0.12</v>
      </c>
    </row>
    <row r="841" spans="1:6">
      <c r="A841" s="361" t="s">
        <v>1300</v>
      </c>
      <c r="B841" s="227" t="s">
        <v>1947</v>
      </c>
      <c r="C841" s="220">
        <v>17334.090400000001</v>
      </c>
      <c r="D841" s="94">
        <f t="shared" si="26"/>
        <v>18200.79492</v>
      </c>
      <c r="E841" s="94">
        <f t="shared" si="27"/>
        <v>20384.890310400002</v>
      </c>
      <c r="F841" s="180">
        <v>0.12</v>
      </c>
    </row>
    <row r="842" spans="1:6">
      <c r="A842" s="361" t="s">
        <v>1300</v>
      </c>
      <c r="B842" s="227" t="s">
        <v>1947</v>
      </c>
      <c r="C842" s="220">
        <v>17334.090400000001</v>
      </c>
      <c r="D842" s="94">
        <f t="shared" si="26"/>
        <v>18200.79492</v>
      </c>
      <c r="E842" s="94">
        <f t="shared" si="27"/>
        <v>20384.890310400002</v>
      </c>
      <c r="F842" s="180">
        <v>0.12</v>
      </c>
    </row>
    <row r="843" spans="1:6">
      <c r="A843" s="361" t="s">
        <v>1301</v>
      </c>
      <c r="B843" s="227" t="s">
        <v>1940</v>
      </c>
      <c r="C843" s="220">
        <v>696.97759999999994</v>
      </c>
      <c r="D843" s="94">
        <f t="shared" si="26"/>
        <v>731.82647999999995</v>
      </c>
      <c r="E843" s="94">
        <f t="shared" si="27"/>
        <v>819.64565760000005</v>
      </c>
      <c r="F843" s="180">
        <v>0.12</v>
      </c>
    </row>
    <row r="844" spans="1:6">
      <c r="A844" s="361" t="s">
        <v>1301</v>
      </c>
      <c r="B844" s="227" t="s">
        <v>1940</v>
      </c>
      <c r="C844" s="220">
        <v>696.97759999999994</v>
      </c>
      <c r="D844" s="94">
        <f t="shared" si="26"/>
        <v>731.82647999999995</v>
      </c>
      <c r="E844" s="94">
        <f t="shared" si="27"/>
        <v>819.64565760000005</v>
      </c>
      <c r="F844" s="180">
        <v>0.12</v>
      </c>
    </row>
    <row r="845" spans="1:6">
      <c r="A845" s="358" t="s">
        <v>1949</v>
      </c>
      <c r="B845" s="73" t="s">
        <v>1948</v>
      </c>
      <c r="C845" s="220">
        <v>2508.7303999999999</v>
      </c>
      <c r="D845" s="94">
        <f t="shared" si="26"/>
        <v>2634.1669200000001</v>
      </c>
      <c r="E845" s="94">
        <f t="shared" si="27"/>
        <v>2950.2669504000005</v>
      </c>
      <c r="F845" s="180">
        <v>0.12</v>
      </c>
    </row>
    <row r="846" spans="1:6">
      <c r="A846" s="358" t="s">
        <v>1951</v>
      </c>
      <c r="B846" s="73" t="s">
        <v>1950</v>
      </c>
      <c r="C846" s="220">
        <v>3098.2248</v>
      </c>
      <c r="D846" s="94">
        <f t="shared" si="26"/>
        <v>3253.1360400000003</v>
      </c>
      <c r="E846" s="94">
        <f t="shared" si="27"/>
        <v>3643.5123648000008</v>
      </c>
      <c r="F846" s="180">
        <v>0.12</v>
      </c>
    </row>
    <row r="847" spans="1:6">
      <c r="A847" s="358" t="s">
        <v>1952</v>
      </c>
      <c r="B847" s="73" t="s">
        <v>1487</v>
      </c>
      <c r="C847" s="220">
        <v>938.3528</v>
      </c>
      <c r="D847" s="94">
        <f t="shared" si="26"/>
        <v>985.27044000000001</v>
      </c>
      <c r="E847" s="94">
        <f t="shared" si="27"/>
        <v>1103.5028928000002</v>
      </c>
      <c r="F847" s="180">
        <v>0.12</v>
      </c>
    </row>
    <row r="848" spans="1:6">
      <c r="A848" s="358" t="s">
        <v>1952</v>
      </c>
      <c r="B848" s="73" t="s">
        <v>1487</v>
      </c>
      <c r="C848" s="220">
        <v>938.3528</v>
      </c>
      <c r="D848" s="94">
        <f t="shared" si="26"/>
        <v>985.27044000000001</v>
      </c>
      <c r="E848" s="94">
        <f t="shared" si="27"/>
        <v>1103.5028928000002</v>
      </c>
      <c r="F848" s="180">
        <v>0.12</v>
      </c>
    </row>
    <row r="849" spans="1:6">
      <c r="A849" s="358" t="s">
        <v>1954</v>
      </c>
      <c r="B849" s="73" t="s">
        <v>1953</v>
      </c>
      <c r="C849" s="220">
        <v>2394.2864000000004</v>
      </c>
      <c r="D849" s="94">
        <f t="shared" si="26"/>
        <v>2514.0007200000005</v>
      </c>
      <c r="E849" s="94">
        <f t="shared" si="27"/>
        <v>2815.6808064000006</v>
      </c>
      <c r="F849" s="180">
        <v>0.12</v>
      </c>
    </row>
    <row r="850" spans="1:6">
      <c r="A850" s="358" t="s">
        <v>1956</v>
      </c>
      <c r="B850" s="73" t="s">
        <v>1955</v>
      </c>
      <c r="C850" s="220">
        <v>2984.1504</v>
      </c>
      <c r="D850" s="94">
        <f t="shared" si="26"/>
        <v>3133.3579199999999</v>
      </c>
      <c r="E850" s="94">
        <f t="shared" si="27"/>
        <v>3509.3608704000003</v>
      </c>
      <c r="F850" s="180">
        <v>0.12</v>
      </c>
    </row>
    <row r="851" spans="1:6">
      <c r="A851" s="358" t="s">
        <v>1357</v>
      </c>
      <c r="B851" s="73" t="s">
        <v>1957</v>
      </c>
      <c r="C851" s="220">
        <v>923.67440000000011</v>
      </c>
      <c r="D851" s="94">
        <f t="shared" si="26"/>
        <v>969.8581200000001</v>
      </c>
      <c r="E851" s="94">
        <f t="shared" si="27"/>
        <v>1086.2410944000003</v>
      </c>
      <c r="F851" s="180">
        <v>0.12</v>
      </c>
    </row>
    <row r="852" spans="1:6">
      <c r="A852" s="358" t="s">
        <v>1959</v>
      </c>
      <c r="B852" s="73" t="s">
        <v>1958</v>
      </c>
      <c r="C852" s="220">
        <v>4898.2560000000003</v>
      </c>
      <c r="D852" s="94">
        <f t="shared" si="26"/>
        <v>5143.1688000000004</v>
      </c>
      <c r="E852" s="94">
        <f t="shared" si="27"/>
        <v>5760.3490560000009</v>
      </c>
      <c r="F852" s="180">
        <v>0.12</v>
      </c>
    </row>
    <row r="853" spans="1:6">
      <c r="A853" s="358" t="s">
        <v>1961</v>
      </c>
      <c r="B853" s="73" t="s">
        <v>1960</v>
      </c>
      <c r="C853" s="220">
        <v>5880.2568000000001</v>
      </c>
      <c r="D853" s="94">
        <f t="shared" si="26"/>
        <v>6174.2696400000004</v>
      </c>
      <c r="E853" s="94">
        <f t="shared" si="27"/>
        <v>6915.1819968000009</v>
      </c>
      <c r="F853" s="180">
        <v>0.12</v>
      </c>
    </row>
    <row r="854" spans="1:6">
      <c r="A854" s="358" t="s">
        <v>1963</v>
      </c>
      <c r="B854" s="73" t="s">
        <v>1962</v>
      </c>
      <c r="C854" s="220">
        <v>4562.6063999999997</v>
      </c>
      <c r="D854" s="94">
        <f t="shared" si="26"/>
        <v>4790.7367199999999</v>
      </c>
      <c r="E854" s="94">
        <f t="shared" si="27"/>
        <v>5365.6251264000002</v>
      </c>
      <c r="F854" s="180">
        <v>0.12</v>
      </c>
    </row>
    <row r="855" spans="1:6">
      <c r="A855" s="358" t="s">
        <v>1965</v>
      </c>
      <c r="B855" s="73" t="s">
        <v>1964</v>
      </c>
      <c r="C855" s="220">
        <v>5475.6415999999999</v>
      </c>
      <c r="D855" s="94">
        <f t="shared" si="26"/>
        <v>5749.4236799999999</v>
      </c>
      <c r="E855" s="94">
        <f t="shared" si="27"/>
        <v>6439.3545216000002</v>
      </c>
      <c r="F855" s="180">
        <v>0.12</v>
      </c>
    </row>
    <row r="856" spans="1:6">
      <c r="A856" s="358" t="s">
        <v>1967</v>
      </c>
      <c r="B856" s="73" t="s">
        <v>1966</v>
      </c>
      <c r="C856" s="220">
        <v>2964.7024000000001</v>
      </c>
      <c r="D856" s="94">
        <f t="shared" si="26"/>
        <v>3112.9375200000004</v>
      </c>
      <c r="E856" s="94">
        <f t="shared" si="27"/>
        <v>3486.4900224000007</v>
      </c>
      <c r="F856" s="180">
        <v>0.12</v>
      </c>
    </row>
    <row r="857" spans="1:6">
      <c r="A857" s="358" t="s">
        <v>1969</v>
      </c>
      <c r="B857" s="73" t="s">
        <v>1968</v>
      </c>
      <c r="C857" s="220">
        <v>3559.3272000000002</v>
      </c>
      <c r="D857" s="94">
        <f t="shared" si="26"/>
        <v>3737.2935600000005</v>
      </c>
      <c r="E857" s="94">
        <f t="shared" si="27"/>
        <v>4185.7687872000006</v>
      </c>
      <c r="F857" s="180">
        <v>0.12</v>
      </c>
    </row>
    <row r="858" spans="1:6">
      <c r="A858" s="358" t="s">
        <v>1971</v>
      </c>
      <c r="B858" s="73" t="s">
        <v>1970</v>
      </c>
      <c r="C858" s="220">
        <v>4507.5888000000004</v>
      </c>
      <c r="D858" s="94">
        <f t="shared" si="26"/>
        <v>4732.9682400000011</v>
      </c>
      <c r="E858" s="94">
        <f t="shared" si="27"/>
        <v>5300.9244288000018</v>
      </c>
      <c r="F858" s="180">
        <v>0.12</v>
      </c>
    </row>
    <row r="859" spans="1:6">
      <c r="A859" s="358" t="s">
        <v>1973</v>
      </c>
      <c r="B859" s="73" t="s">
        <v>1972</v>
      </c>
      <c r="C859" s="220">
        <v>5408.5151999999998</v>
      </c>
      <c r="D859" s="94">
        <f t="shared" si="26"/>
        <v>5678.9409599999999</v>
      </c>
      <c r="E859" s="94">
        <f t="shared" si="27"/>
        <v>6360.4138752000008</v>
      </c>
      <c r="F859" s="180">
        <v>0.12</v>
      </c>
    </row>
    <row r="860" spans="1:6">
      <c r="A860" s="358" t="s">
        <v>1975</v>
      </c>
      <c r="B860" s="73" t="s">
        <v>1974</v>
      </c>
      <c r="C860" s="220">
        <v>5941.8832000000002</v>
      </c>
      <c r="D860" s="94">
        <f t="shared" si="26"/>
        <v>6238.9773600000008</v>
      </c>
      <c r="E860" s="94">
        <f t="shared" si="27"/>
        <v>6987.6546432000014</v>
      </c>
      <c r="F860" s="180">
        <v>0.12</v>
      </c>
    </row>
    <row r="861" spans="1:6">
      <c r="A861" s="358" t="s">
        <v>1977</v>
      </c>
      <c r="B861" s="73" t="s">
        <v>1976</v>
      </c>
      <c r="C861" s="220">
        <v>7130.7632000000003</v>
      </c>
      <c r="D861" s="94">
        <f t="shared" si="26"/>
        <v>7487.3013600000004</v>
      </c>
      <c r="E861" s="94">
        <f t="shared" si="27"/>
        <v>8385.7775232000004</v>
      </c>
      <c r="F861" s="180">
        <v>0.12</v>
      </c>
    </row>
    <row r="862" spans="1:6">
      <c r="A862" s="358" t="s">
        <v>1979</v>
      </c>
      <c r="B862" s="73" t="s">
        <v>1978</v>
      </c>
      <c r="C862" s="220">
        <v>6526.9688000000006</v>
      </c>
      <c r="D862" s="94">
        <f t="shared" si="26"/>
        <v>6853.3172400000012</v>
      </c>
      <c r="E862" s="94">
        <f t="shared" si="27"/>
        <v>7675.7153088000023</v>
      </c>
      <c r="F862" s="180">
        <v>0.12</v>
      </c>
    </row>
    <row r="863" spans="1:6">
      <c r="A863" s="358" t="s">
        <v>1981</v>
      </c>
      <c r="B863" s="73" t="s">
        <v>1980</v>
      </c>
      <c r="C863" s="220">
        <v>8158.6207999999997</v>
      </c>
      <c r="D863" s="94">
        <f t="shared" si="26"/>
        <v>8566.5518400000001</v>
      </c>
      <c r="E863" s="94">
        <f t="shared" si="27"/>
        <v>9594.5380608000014</v>
      </c>
      <c r="F863" s="180">
        <v>0.12</v>
      </c>
    </row>
    <row r="864" spans="1:6">
      <c r="A864" s="358" t="s">
        <v>1983</v>
      </c>
      <c r="B864" s="73" t="s">
        <v>1982</v>
      </c>
      <c r="C864" s="220">
        <v>3544.6576</v>
      </c>
      <c r="D864" s="94">
        <f t="shared" si="26"/>
        <v>3721.89048</v>
      </c>
      <c r="E864" s="94">
        <f t="shared" si="27"/>
        <v>4168.5173376000002</v>
      </c>
      <c r="F864" s="180">
        <v>0.12</v>
      </c>
    </row>
    <row r="865" spans="1:6">
      <c r="A865" s="358" t="s">
        <v>1985</v>
      </c>
      <c r="B865" s="73" t="s">
        <v>1984</v>
      </c>
      <c r="C865" s="220">
        <v>5139.9919999999993</v>
      </c>
      <c r="D865" s="94">
        <f t="shared" si="26"/>
        <v>5396.9915999999994</v>
      </c>
      <c r="E865" s="94">
        <f t="shared" si="27"/>
        <v>6044.6305919999995</v>
      </c>
      <c r="F865" s="180">
        <v>0.12</v>
      </c>
    </row>
    <row r="866" spans="1:6">
      <c r="A866" s="358" t="s">
        <v>1987</v>
      </c>
      <c r="B866" s="73" t="s">
        <v>1986</v>
      </c>
      <c r="C866" s="220">
        <v>9835.0295999999998</v>
      </c>
      <c r="D866" s="94">
        <f t="shared" si="26"/>
        <v>10326.781080000001</v>
      </c>
      <c r="E866" s="94">
        <f t="shared" si="27"/>
        <v>11565.994809600003</v>
      </c>
      <c r="F866" s="180">
        <v>0.12</v>
      </c>
    </row>
    <row r="867" spans="1:6">
      <c r="A867" s="358" t="s">
        <v>1989</v>
      </c>
      <c r="B867" s="73" t="s">
        <v>1988</v>
      </c>
      <c r="C867" s="220">
        <v>9835.0295999999998</v>
      </c>
      <c r="D867" s="94">
        <f t="shared" si="26"/>
        <v>10326.781080000001</v>
      </c>
      <c r="E867" s="94">
        <f t="shared" si="27"/>
        <v>11565.994809600003</v>
      </c>
      <c r="F867" s="180">
        <v>0.12</v>
      </c>
    </row>
    <row r="868" spans="1:6">
      <c r="A868" s="358" t="s">
        <v>1991</v>
      </c>
      <c r="B868" s="73" t="s">
        <v>1990</v>
      </c>
      <c r="C868" s="220">
        <v>11801.952799999999</v>
      </c>
      <c r="D868" s="94">
        <f t="shared" si="26"/>
        <v>12392.050439999999</v>
      </c>
      <c r="E868" s="94">
        <f t="shared" si="27"/>
        <v>13879.096492799999</v>
      </c>
      <c r="F868" s="180">
        <v>0.12</v>
      </c>
    </row>
    <row r="869" spans="1:6">
      <c r="A869" s="358" t="s">
        <v>1993</v>
      </c>
      <c r="B869" s="73" t="s">
        <v>1992</v>
      </c>
      <c r="C869" s="220">
        <v>10513.6592</v>
      </c>
      <c r="D869" s="94">
        <f t="shared" si="26"/>
        <v>11039.34216</v>
      </c>
      <c r="E869" s="94">
        <f t="shared" si="27"/>
        <v>12364.063219200001</v>
      </c>
      <c r="F869" s="180">
        <v>0.12</v>
      </c>
    </row>
    <row r="870" spans="1:6">
      <c r="A870" s="358" t="s">
        <v>1351</v>
      </c>
      <c r="B870" s="73" t="s">
        <v>1994</v>
      </c>
      <c r="C870" s="220">
        <v>10513.6592</v>
      </c>
      <c r="D870" s="94">
        <f t="shared" si="26"/>
        <v>11039.34216</v>
      </c>
      <c r="E870" s="94">
        <f t="shared" si="27"/>
        <v>12364.063219200001</v>
      </c>
      <c r="F870" s="180">
        <v>0.12</v>
      </c>
    </row>
    <row r="871" spans="1:6">
      <c r="A871" s="358" t="s">
        <v>1996</v>
      </c>
      <c r="B871" s="73" t="s">
        <v>1995</v>
      </c>
      <c r="C871" s="220">
        <v>12616.313599999999</v>
      </c>
      <c r="D871" s="94">
        <f t="shared" si="26"/>
        <v>13247.129279999999</v>
      </c>
      <c r="E871" s="94">
        <f t="shared" si="27"/>
        <v>14836.7847936</v>
      </c>
      <c r="F871" s="180">
        <v>0.12</v>
      </c>
    </row>
    <row r="872" spans="1:6">
      <c r="A872" s="358" t="s">
        <v>1998</v>
      </c>
      <c r="B872" s="73" t="s">
        <v>1997</v>
      </c>
      <c r="C872" s="220">
        <v>4897.8863999999994</v>
      </c>
      <c r="D872" s="94">
        <f t="shared" si="26"/>
        <v>5142.7807199999997</v>
      </c>
      <c r="E872" s="94">
        <f t="shared" si="27"/>
        <v>5759.9144064000002</v>
      </c>
      <c r="F872" s="180">
        <v>0.12</v>
      </c>
    </row>
    <row r="873" spans="1:6">
      <c r="A873" s="358" t="s">
        <v>2000</v>
      </c>
      <c r="B873" s="73" t="s">
        <v>1999</v>
      </c>
      <c r="C873" s="220">
        <v>4398.6359999999995</v>
      </c>
      <c r="D873" s="94">
        <f t="shared" si="26"/>
        <v>4618.5677999999998</v>
      </c>
      <c r="E873" s="94">
        <f t="shared" si="27"/>
        <v>5172.7959360000004</v>
      </c>
      <c r="F873" s="180">
        <v>0.12</v>
      </c>
    </row>
    <row r="874" spans="1:6">
      <c r="A874" s="358" t="s">
        <v>1291</v>
      </c>
      <c r="B874" s="73" t="s">
        <v>2001</v>
      </c>
      <c r="C874" s="220">
        <v>5657.96</v>
      </c>
      <c r="D874" s="94">
        <f t="shared" si="26"/>
        <v>5940.8580000000002</v>
      </c>
      <c r="E874" s="94">
        <f t="shared" si="27"/>
        <v>6653.7609600000005</v>
      </c>
      <c r="F874" s="180">
        <v>0.12</v>
      </c>
    </row>
    <row r="875" spans="1:6">
      <c r="A875" s="358" t="s">
        <v>1292</v>
      </c>
      <c r="B875" s="73" t="s">
        <v>2002</v>
      </c>
      <c r="C875" s="220">
        <v>4357.5488000000005</v>
      </c>
      <c r="D875" s="94">
        <f t="shared" si="26"/>
        <v>4575.4262400000007</v>
      </c>
      <c r="E875" s="94">
        <f t="shared" si="27"/>
        <v>5124.4773888000009</v>
      </c>
      <c r="F875" s="180">
        <v>0.12</v>
      </c>
    </row>
    <row r="876" spans="1:6">
      <c r="A876" s="358" t="s">
        <v>2004</v>
      </c>
      <c r="B876" s="73" t="s">
        <v>2003</v>
      </c>
      <c r="C876" s="220">
        <v>2394.2864000000004</v>
      </c>
      <c r="D876" s="94">
        <f t="shared" si="26"/>
        <v>2514.0007200000005</v>
      </c>
      <c r="E876" s="94">
        <f t="shared" si="27"/>
        <v>2815.6808064000006</v>
      </c>
      <c r="F876" s="180">
        <v>0.12</v>
      </c>
    </row>
    <row r="877" spans="1:6">
      <c r="A877" s="358" t="s">
        <v>2006</v>
      </c>
      <c r="B877" s="73" t="s">
        <v>2005</v>
      </c>
      <c r="C877" s="220">
        <v>2984.1504</v>
      </c>
      <c r="D877" s="94">
        <f t="shared" si="26"/>
        <v>3133.3579199999999</v>
      </c>
      <c r="E877" s="94">
        <f t="shared" si="27"/>
        <v>3509.3608704000003</v>
      </c>
      <c r="F877" s="180">
        <v>0.12</v>
      </c>
    </row>
    <row r="878" spans="1:6">
      <c r="A878" s="358" t="s">
        <v>2008</v>
      </c>
      <c r="B878" s="73" t="s">
        <v>2007</v>
      </c>
      <c r="C878" s="220">
        <v>4562.6063999999997</v>
      </c>
      <c r="D878" s="94">
        <f t="shared" si="26"/>
        <v>4790.7367199999999</v>
      </c>
      <c r="E878" s="94">
        <f t="shared" si="27"/>
        <v>5365.6251264000002</v>
      </c>
      <c r="F878" s="180">
        <v>0.12</v>
      </c>
    </row>
    <row r="879" spans="1:6">
      <c r="A879" s="358" t="s">
        <v>2010</v>
      </c>
      <c r="B879" s="73" t="s">
        <v>2009</v>
      </c>
      <c r="C879" s="220">
        <v>5475.6415999999999</v>
      </c>
      <c r="D879" s="94">
        <f t="shared" si="26"/>
        <v>5749.4236799999999</v>
      </c>
      <c r="E879" s="94">
        <f t="shared" si="27"/>
        <v>6439.3545216000002</v>
      </c>
      <c r="F879" s="180">
        <v>0.12</v>
      </c>
    </row>
    <row r="880" spans="1:6">
      <c r="A880" s="358" t="s">
        <v>2012</v>
      </c>
      <c r="B880" s="73" t="s">
        <v>2011</v>
      </c>
      <c r="C880" s="220">
        <v>2112.2024000000001</v>
      </c>
      <c r="D880" s="94">
        <f t="shared" si="26"/>
        <v>2217.8125200000004</v>
      </c>
      <c r="E880" s="94">
        <f t="shared" si="27"/>
        <v>2483.9500224000008</v>
      </c>
      <c r="F880" s="180">
        <v>0.12</v>
      </c>
    </row>
    <row r="881" spans="1:6">
      <c r="A881" s="358" t="s">
        <v>2014</v>
      </c>
      <c r="B881" s="73" t="s">
        <v>2013</v>
      </c>
      <c r="C881" s="220">
        <v>2707.5576000000001</v>
      </c>
      <c r="D881" s="94">
        <f t="shared" si="26"/>
        <v>2842.9354800000001</v>
      </c>
      <c r="E881" s="94">
        <f t="shared" si="27"/>
        <v>3184.0877376000003</v>
      </c>
      <c r="F881" s="180">
        <v>0.12</v>
      </c>
    </row>
    <row r="882" spans="1:6">
      <c r="A882" s="358" t="s">
        <v>2016</v>
      </c>
      <c r="B882" s="73" t="s">
        <v>2015</v>
      </c>
      <c r="C882" s="220">
        <v>3428.3744000000002</v>
      </c>
      <c r="D882" s="94">
        <f t="shared" si="26"/>
        <v>3599.7931200000003</v>
      </c>
      <c r="E882" s="94">
        <f t="shared" si="27"/>
        <v>4031.7682944000007</v>
      </c>
      <c r="F882" s="180">
        <v>0.12</v>
      </c>
    </row>
    <row r="883" spans="1:6">
      <c r="A883" s="358" t="s">
        <v>2018</v>
      </c>
      <c r="B883" s="73" t="s">
        <v>2017</v>
      </c>
      <c r="C883" s="220">
        <v>4114.7128000000002</v>
      </c>
      <c r="D883" s="94">
        <f t="shared" si="26"/>
        <v>4320.4484400000001</v>
      </c>
      <c r="E883" s="94">
        <f t="shared" si="27"/>
        <v>4838.9022528000005</v>
      </c>
      <c r="F883" s="180">
        <v>0.12</v>
      </c>
    </row>
    <row r="884" spans="1:6">
      <c r="A884" s="358" t="s">
        <v>2020</v>
      </c>
      <c r="B884" s="73" t="s">
        <v>2019</v>
      </c>
      <c r="C884" s="220">
        <v>1618.4432000000002</v>
      </c>
      <c r="D884" s="94">
        <f t="shared" si="26"/>
        <v>1699.3653600000002</v>
      </c>
      <c r="E884" s="94">
        <f t="shared" si="27"/>
        <v>1903.2892032000004</v>
      </c>
      <c r="F884" s="180">
        <v>0.12</v>
      </c>
    </row>
    <row r="885" spans="1:6">
      <c r="A885" s="358" t="s">
        <v>2022</v>
      </c>
      <c r="B885" s="73" t="s">
        <v>2021</v>
      </c>
      <c r="C885" s="220">
        <v>2394.2864000000004</v>
      </c>
      <c r="D885" s="94">
        <f t="shared" si="26"/>
        <v>2514.0007200000005</v>
      </c>
      <c r="E885" s="94">
        <f t="shared" si="27"/>
        <v>2815.6808064000006</v>
      </c>
      <c r="F885" s="180">
        <v>0.12</v>
      </c>
    </row>
    <row r="886" spans="1:6">
      <c r="A886" s="358" t="s">
        <v>2024</v>
      </c>
      <c r="B886" s="73" t="s">
        <v>2023</v>
      </c>
      <c r="C886" s="220">
        <v>2984.1504</v>
      </c>
      <c r="D886" s="94">
        <f t="shared" si="26"/>
        <v>3133.3579199999999</v>
      </c>
      <c r="E886" s="94">
        <f t="shared" si="27"/>
        <v>3509.3608704000003</v>
      </c>
      <c r="F886" s="180">
        <v>0.12</v>
      </c>
    </row>
    <row r="887" spans="1:6">
      <c r="A887" s="358" t="s">
        <v>2026</v>
      </c>
      <c r="B887" s="73" t="s">
        <v>2025</v>
      </c>
      <c r="C887" s="220">
        <v>4562.6063999999997</v>
      </c>
      <c r="D887" s="94">
        <f t="shared" si="26"/>
        <v>4790.7367199999999</v>
      </c>
      <c r="E887" s="94">
        <f t="shared" si="27"/>
        <v>5365.6251264000002</v>
      </c>
      <c r="F887" s="180">
        <v>0.12</v>
      </c>
    </row>
    <row r="888" spans="1:6">
      <c r="A888" s="358" t="s">
        <v>2028</v>
      </c>
      <c r="B888" s="73" t="s">
        <v>2027</v>
      </c>
      <c r="C888" s="220">
        <v>5475.6415999999999</v>
      </c>
      <c r="D888" s="94">
        <f t="shared" si="26"/>
        <v>5749.4236799999999</v>
      </c>
      <c r="E888" s="94">
        <f t="shared" si="27"/>
        <v>6439.3545216000002</v>
      </c>
      <c r="F888" s="180">
        <v>0.12</v>
      </c>
    </row>
    <row r="889" spans="1:6">
      <c r="A889" s="358" t="s">
        <v>2030</v>
      </c>
      <c r="B889" s="73" t="s">
        <v>2029</v>
      </c>
      <c r="C889" s="220">
        <v>5941.8832000000002</v>
      </c>
      <c r="D889" s="94">
        <f t="shared" si="26"/>
        <v>6238.9773600000008</v>
      </c>
      <c r="E889" s="94">
        <f t="shared" si="27"/>
        <v>6987.6546432000014</v>
      </c>
      <c r="F889" s="180">
        <v>0.12</v>
      </c>
    </row>
    <row r="890" spans="1:6">
      <c r="A890" s="358" t="s">
        <v>2032</v>
      </c>
      <c r="B890" s="73" t="s">
        <v>2031</v>
      </c>
      <c r="C890" s="220">
        <v>7130.7632000000003</v>
      </c>
      <c r="D890" s="94">
        <f t="shared" si="26"/>
        <v>7487.3013600000004</v>
      </c>
      <c r="E890" s="94">
        <f t="shared" si="27"/>
        <v>8385.7775232000004</v>
      </c>
      <c r="F890" s="180">
        <v>0.12</v>
      </c>
    </row>
    <row r="891" spans="1:6">
      <c r="A891" s="358" t="s">
        <v>2034</v>
      </c>
      <c r="B891" s="73" t="s">
        <v>2033</v>
      </c>
      <c r="C891" s="220">
        <v>5408.8847999999998</v>
      </c>
      <c r="D891" s="94">
        <f t="shared" si="26"/>
        <v>5679.3290399999996</v>
      </c>
      <c r="E891" s="94">
        <f t="shared" si="27"/>
        <v>6360.8485248000006</v>
      </c>
      <c r="F891" s="180">
        <v>0.12</v>
      </c>
    </row>
    <row r="892" spans="1:6">
      <c r="A892" s="358" t="s">
        <v>2036</v>
      </c>
      <c r="B892" s="73" t="s">
        <v>2035</v>
      </c>
      <c r="C892" s="220">
        <v>5408.8847999999998</v>
      </c>
      <c r="D892" s="94">
        <f t="shared" si="26"/>
        <v>5679.3290399999996</v>
      </c>
      <c r="E892" s="94">
        <f t="shared" si="27"/>
        <v>6360.8485248000006</v>
      </c>
      <c r="F892" s="180">
        <v>0.12</v>
      </c>
    </row>
    <row r="893" spans="1:6">
      <c r="A893" s="358" t="s">
        <v>2038</v>
      </c>
      <c r="B893" s="73" t="s">
        <v>2037</v>
      </c>
      <c r="C893" s="220">
        <v>5408.8847999999998</v>
      </c>
      <c r="D893" s="94">
        <f t="shared" si="26"/>
        <v>5679.3290399999996</v>
      </c>
      <c r="E893" s="94">
        <f t="shared" si="27"/>
        <v>6360.8485248000006</v>
      </c>
      <c r="F893" s="180">
        <v>0.12</v>
      </c>
    </row>
    <row r="894" spans="1:6">
      <c r="A894" s="358" t="s">
        <v>2040</v>
      </c>
      <c r="B894" s="73" t="s">
        <v>2039</v>
      </c>
      <c r="C894" s="220">
        <v>8453.5527999999995</v>
      </c>
      <c r="D894" s="94">
        <f t="shared" si="26"/>
        <v>8876.2304399999994</v>
      </c>
      <c r="E894" s="94">
        <f t="shared" si="27"/>
        <v>9941.3780927999996</v>
      </c>
      <c r="F894" s="180">
        <v>0.12</v>
      </c>
    </row>
    <row r="895" spans="1:6">
      <c r="A895" s="358" t="s">
        <v>2042</v>
      </c>
      <c r="B895" s="73" t="s">
        <v>2041</v>
      </c>
      <c r="C895" s="220">
        <v>5667.4903999999997</v>
      </c>
      <c r="D895" s="94">
        <f t="shared" si="26"/>
        <v>5950.86492</v>
      </c>
      <c r="E895" s="94">
        <f t="shared" si="27"/>
        <v>6664.9687104000004</v>
      </c>
      <c r="F895" s="180">
        <v>0.12</v>
      </c>
    </row>
    <row r="896" spans="1:6">
      <c r="A896" s="358" t="s">
        <v>2044</v>
      </c>
      <c r="B896" s="73" t="s">
        <v>2043</v>
      </c>
      <c r="C896" s="220">
        <v>8453.5527999999995</v>
      </c>
      <c r="D896" s="94">
        <f t="shared" ref="D896:D959" si="28">C896*1.05</f>
        <v>8876.2304399999994</v>
      </c>
      <c r="E896" s="94">
        <f t="shared" ref="E896:E959" si="29">D896*1.12</f>
        <v>9941.3780927999996</v>
      </c>
      <c r="F896" s="180">
        <v>0.12</v>
      </c>
    </row>
    <row r="897" spans="1:6">
      <c r="A897" s="358" t="s">
        <v>2046</v>
      </c>
      <c r="B897" s="73" t="s">
        <v>2045</v>
      </c>
      <c r="C897" s="220">
        <v>8453.5527999999995</v>
      </c>
      <c r="D897" s="94">
        <f t="shared" si="28"/>
        <v>8876.2304399999994</v>
      </c>
      <c r="E897" s="94">
        <f t="shared" si="29"/>
        <v>9941.3780927999996</v>
      </c>
      <c r="F897" s="180">
        <v>0.12</v>
      </c>
    </row>
    <row r="898" spans="1:6">
      <c r="A898" s="358" t="s">
        <v>2048</v>
      </c>
      <c r="B898" s="73" t="s">
        <v>2047</v>
      </c>
      <c r="C898" s="220">
        <v>5733.8951999999999</v>
      </c>
      <c r="D898" s="94">
        <f t="shared" si="28"/>
        <v>6020.5899600000002</v>
      </c>
      <c r="E898" s="94">
        <f t="shared" si="29"/>
        <v>6743.060755200001</v>
      </c>
      <c r="F898" s="180">
        <v>0.12</v>
      </c>
    </row>
    <row r="899" spans="1:6">
      <c r="A899" s="358" t="s">
        <v>2050</v>
      </c>
      <c r="B899" s="73" t="s">
        <v>2049</v>
      </c>
      <c r="C899" s="220">
        <v>6881.3271999999997</v>
      </c>
      <c r="D899" s="94">
        <f t="shared" si="28"/>
        <v>7225.3935600000004</v>
      </c>
      <c r="E899" s="94">
        <f t="shared" si="29"/>
        <v>8092.4407872000011</v>
      </c>
      <c r="F899" s="180">
        <v>0.12</v>
      </c>
    </row>
    <row r="900" spans="1:6">
      <c r="A900" s="358" t="s">
        <v>2052</v>
      </c>
      <c r="B900" s="73" t="s">
        <v>2051</v>
      </c>
      <c r="C900" s="220">
        <v>8624.4928</v>
      </c>
      <c r="D900" s="94">
        <f t="shared" si="28"/>
        <v>9055.7174400000004</v>
      </c>
      <c r="E900" s="94">
        <f t="shared" si="29"/>
        <v>10142.403532800001</v>
      </c>
      <c r="F900" s="180">
        <v>0.12</v>
      </c>
    </row>
    <row r="901" spans="1:6">
      <c r="A901" s="358" t="s">
        <v>2054</v>
      </c>
      <c r="B901" s="73" t="s">
        <v>2053</v>
      </c>
      <c r="C901" s="220">
        <v>10346.749600000001</v>
      </c>
      <c r="D901" s="94">
        <f t="shared" si="28"/>
        <v>10864.087080000001</v>
      </c>
      <c r="E901" s="94">
        <f t="shared" si="29"/>
        <v>12167.777529600002</v>
      </c>
      <c r="F901" s="180">
        <v>0.12</v>
      </c>
    </row>
    <row r="902" spans="1:6">
      <c r="A902" s="358" t="s">
        <v>2056</v>
      </c>
      <c r="B902" s="73" t="s">
        <v>2055</v>
      </c>
      <c r="C902" s="220">
        <v>9288.4527999999991</v>
      </c>
      <c r="D902" s="94">
        <f t="shared" si="28"/>
        <v>9752.8754399999998</v>
      </c>
      <c r="E902" s="94">
        <f t="shared" si="29"/>
        <v>10923.220492800001</v>
      </c>
      <c r="F902" s="180">
        <v>0.12</v>
      </c>
    </row>
    <row r="903" spans="1:6">
      <c r="A903" s="358" t="s">
        <v>2058</v>
      </c>
      <c r="B903" s="73" t="s">
        <v>2057</v>
      </c>
      <c r="C903" s="220">
        <v>11147.531999999999</v>
      </c>
      <c r="D903" s="94">
        <f t="shared" si="28"/>
        <v>11704.908599999999</v>
      </c>
      <c r="E903" s="94">
        <f t="shared" si="29"/>
        <v>13109.497632000001</v>
      </c>
      <c r="F903" s="180">
        <v>0.12</v>
      </c>
    </row>
    <row r="904" spans="1:6">
      <c r="A904" s="358" t="s">
        <v>2060</v>
      </c>
      <c r="B904" s="73" t="s">
        <v>2059</v>
      </c>
      <c r="C904" s="220">
        <v>3544.6576</v>
      </c>
      <c r="D904" s="94">
        <f t="shared" si="28"/>
        <v>3721.89048</v>
      </c>
      <c r="E904" s="94">
        <f t="shared" si="29"/>
        <v>4168.5173376000002</v>
      </c>
      <c r="F904" s="180">
        <v>0.12</v>
      </c>
    </row>
    <row r="905" spans="1:6">
      <c r="A905" s="358" t="s">
        <v>2062</v>
      </c>
      <c r="B905" s="73" t="s">
        <v>2061</v>
      </c>
      <c r="C905" s="220">
        <v>5139.9919999999993</v>
      </c>
      <c r="D905" s="94">
        <f t="shared" si="28"/>
        <v>5396.9915999999994</v>
      </c>
      <c r="E905" s="94">
        <f t="shared" si="29"/>
        <v>6044.6305919999995</v>
      </c>
      <c r="F905" s="180">
        <v>0.12</v>
      </c>
    </row>
    <row r="906" spans="1:6">
      <c r="A906" s="358" t="s">
        <v>2064</v>
      </c>
      <c r="B906" s="73" t="s">
        <v>2063</v>
      </c>
      <c r="C906" s="220">
        <v>9835.0295999999998</v>
      </c>
      <c r="D906" s="94">
        <f t="shared" si="28"/>
        <v>10326.781080000001</v>
      </c>
      <c r="E906" s="94">
        <f t="shared" si="29"/>
        <v>11565.994809600003</v>
      </c>
      <c r="F906" s="180">
        <v>0.12</v>
      </c>
    </row>
    <row r="907" spans="1:6">
      <c r="A907" s="358" t="s">
        <v>2066</v>
      </c>
      <c r="B907" s="73" t="s">
        <v>2065</v>
      </c>
      <c r="C907" s="220">
        <v>9835.0295999999998</v>
      </c>
      <c r="D907" s="94">
        <f t="shared" si="28"/>
        <v>10326.781080000001</v>
      </c>
      <c r="E907" s="94">
        <f t="shared" si="29"/>
        <v>11565.994809600003</v>
      </c>
      <c r="F907" s="180">
        <v>0.12</v>
      </c>
    </row>
    <row r="908" spans="1:6">
      <c r="A908" s="358" t="s">
        <v>2068</v>
      </c>
      <c r="B908" s="73" t="s">
        <v>2067</v>
      </c>
      <c r="C908" s="220">
        <v>11801.952799999999</v>
      </c>
      <c r="D908" s="94">
        <f t="shared" si="28"/>
        <v>12392.050439999999</v>
      </c>
      <c r="E908" s="94">
        <f t="shared" si="29"/>
        <v>13879.096492799999</v>
      </c>
      <c r="F908" s="180">
        <v>0.12</v>
      </c>
    </row>
    <row r="909" spans="1:6">
      <c r="A909" s="358" t="s">
        <v>2070</v>
      </c>
      <c r="B909" s="73" t="s">
        <v>2069</v>
      </c>
      <c r="C909" s="220">
        <v>10513.6592</v>
      </c>
      <c r="D909" s="94">
        <f t="shared" si="28"/>
        <v>11039.34216</v>
      </c>
      <c r="E909" s="94">
        <f t="shared" si="29"/>
        <v>12364.063219200001</v>
      </c>
      <c r="F909" s="180">
        <v>0.12</v>
      </c>
    </row>
    <row r="910" spans="1:6">
      <c r="A910" s="358" t="s">
        <v>1350</v>
      </c>
      <c r="B910" s="73" t="s">
        <v>2071</v>
      </c>
      <c r="C910" s="220">
        <v>10513.6592</v>
      </c>
      <c r="D910" s="94">
        <f t="shared" si="28"/>
        <v>11039.34216</v>
      </c>
      <c r="E910" s="94">
        <f t="shared" si="29"/>
        <v>12364.063219200001</v>
      </c>
      <c r="F910" s="180">
        <v>0.12</v>
      </c>
    </row>
    <row r="911" spans="1:6">
      <c r="A911" s="358" t="s">
        <v>2073</v>
      </c>
      <c r="B911" s="73" t="s">
        <v>2072</v>
      </c>
      <c r="C911" s="220">
        <v>12616.313599999999</v>
      </c>
      <c r="D911" s="94">
        <f t="shared" si="28"/>
        <v>13247.129279999999</v>
      </c>
      <c r="E911" s="94">
        <f t="shared" si="29"/>
        <v>14836.7847936</v>
      </c>
      <c r="F911" s="180">
        <v>0.12</v>
      </c>
    </row>
    <row r="912" spans="1:6">
      <c r="A912" s="358" t="s">
        <v>1303</v>
      </c>
      <c r="B912" s="73" t="s">
        <v>2074</v>
      </c>
      <c r="C912" s="220">
        <v>9521.7584000000006</v>
      </c>
      <c r="D912" s="94">
        <f t="shared" si="28"/>
        <v>9997.8463200000006</v>
      </c>
      <c r="E912" s="94">
        <f t="shared" si="29"/>
        <v>11197.587878400002</v>
      </c>
      <c r="F912" s="180">
        <v>0.12</v>
      </c>
    </row>
    <row r="913" spans="1:6">
      <c r="A913" s="358" t="s">
        <v>1302</v>
      </c>
      <c r="B913" s="73" t="s">
        <v>2075</v>
      </c>
      <c r="C913" s="220">
        <v>5795.5128000000004</v>
      </c>
      <c r="D913" s="94">
        <f t="shared" si="28"/>
        <v>6085.2884400000003</v>
      </c>
      <c r="E913" s="94">
        <f t="shared" si="29"/>
        <v>6815.5230528000011</v>
      </c>
      <c r="F913" s="180">
        <v>0.12</v>
      </c>
    </row>
    <row r="914" spans="1:6">
      <c r="A914" s="358" t="s">
        <v>1304</v>
      </c>
      <c r="B914" s="73" t="s">
        <v>2076</v>
      </c>
      <c r="C914" s="220">
        <v>9521.7584000000006</v>
      </c>
      <c r="D914" s="94">
        <f t="shared" si="28"/>
        <v>9997.8463200000006</v>
      </c>
      <c r="E914" s="94">
        <f t="shared" si="29"/>
        <v>11197.587878400002</v>
      </c>
      <c r="F914" s="180">
        <v>0.12</v>
      </c>
    </row>
    <row r="915" spans="1:6">
      <c r="A915" s="358" t="s">
        <v>1305</v>
      </c>
      <c r="B915" s="73" t="s">
        <v>2077</v>
      </c>
      <c r="C915" s="220">
        <v>9521.7584000000006</v>
      </c>
      <c r="D915" s="94">
        <f t="shared" si="28"/>
        <v>9997.8463200000006</v>
      </c>
      <c r="E915" s="94">
        <f t="shared" si="29"/>
        <v>11197.587878400002</v>
      </c>
      <c r="F915" s="180">
        <v>0.12</v>
      </c>
    </row>
    <row r="916" spans="1:6">
      <c r="A916" s="358" t="s">
        <v>2079</v>
      </c>
      <c r="B916" s="73" t="s">
        <v>2078</v>
      </c>
      <c r="C916" s="220">
        <v>11426.324799999999</v>
      </c>
      <c r="D916" s="94">
        <f t="shared" si="28"/>
        <v>11997.641039999999</v>
      </c>
      <c r="E916" s="94">
        <f t="shared" si="29"/>
        <v>13437.3579648</v>
      </c>
      <c r="F916" s="180">
        <v>0.12</v>
      </c>
    </row>
    <row r="917" spans="1:6">
      <c r="A917" s="358" t="s">
        <v>2081</v>
      </c>
      <c r="B917" s="73" t="s">
        <v>2080</v>
      </c>
      <c r="C917" s="220">
        <v>6954.3319999999994</v>
      </c>
      <c r="D917" s="94">
        <f t="shared" si="28"/>
        <v>7302.0486000000001</v>
      </c>
      <c r="E917" s="94">
        <f t="shared" si="29"/>
        <v>8178.2944320000006</v>
      </c>
      <c r="F917" s="180">
        <v>0.12</v>
      </c>
    </row>
    <row r="918" spans="1:6">
      <c r="A918" s="358" t="s">
        <v>2083</v>
      </c>
      <c r="B918" s="73" t="s">
        <v>2082</v>
      </c>
      <c r="C918" s="220">
        <v>11426.324799999999</v>
      </c>
      <c r="D918" s="94">
        <f t="shared" si="28"/>
        <v>11997.641039999999</v>
      </c>
      <c r="E918" s="94">
        <f t="shared" si="29"/>
        <v>13437.3579648</v>
      </c>
      <c r="F918" s="180">
        <v>0.12</v>
      </c>
    </row>
    <row r="919" spans="1:6">
      <c r="A919" s="358" t="s">
        <v>2085</v>
      </c>
      <c r="B919" s="73" t="s">
        <v>2084</v>
      </c>
      <c r="C919" s="220">
        <v>11426.324799999999</v>
      </c>
      <c r="D919" s="94">
        <f t="shared" si="28"/>
        <v>11997.641039999999</v>
      </c>
      <c r="E919" s="94">
        <f t="shared" si="29"/>
        <v>13437.3579648</v>
      </c>
      <c r="F919" s="180">
        <v>0.12</v>
      </c>
    </row>
    <row r="920" spans="1:6">
      <c r="A920" s="358" t="s">
        <v>2087</v>
      </c>
      <c r="B920" s="73" t="s">
        <v>2086</v>
      </c>
      <c r="C920" s="220">
        <v>5380.9976000000006</v>
      </c>
      <c r="D920" s="94">
        <f t="shared" si="28"/>
        <v>5650.0474800000011</v>
      </c>
      <c r="E920" s="94">
        <f t="shared" si="29"/>
        <v>6328.0531776000016</v>
      </c>
      <c r="F920" s="180">
        <v>0.12</v>
      </c>
    </row>
    <row r="921" spans="1:6">
      <c r="A921" s="358" t="s">
        <v>2089</v>
      </c>
      <c r="B921" s="73" t="s">
        <v>2088</v>
      </c>
      <c r="C921" s="220">
        <v>3328.9695999999999</v>
      </c>
      <c r="D921" s="94">
        <f t="shared" si="28"/>
        <v>3495.4180799999999</v>
      </c>
      <c r="E921" s="94">
        <f t="shared" si="29"/>
        <v>3914.8682496000001</v>
      </c>
      <c r="F921" s="180">
        <v>0.12</v>
      </c>
    </row>
    <row r="922" spans="1:6">
      <c r="A922" s="358" t="s">
        <v>2091</v>
      </c>
      <c r="B922" s="73" t="s">
        <v>2090</v>
      </c>
      <c r="C922" s="220">
        <v>3107.4031999999997</v>
      </c>
      <c r="D922" s="94">
        <f t="shared" si="28"/>
        <v>3262.7733599999997</v>
      </c>
      <c r="E922" s="94">
        <f t="shared" si="29"/>
        <v>3654.3061631999999</v>
      </c>
      <c r="F922" s="180">
        <v>0.12</v>
      </c>
    </row>
    <row r="923" spans="1:6">
      <c r="A923" s="358" t="s">
        <v>1293</v>
      </c>
      <c r="B923" s="73" t="s">
        <v>2092</v>
      </c>
      <c r="C923" s="220">
        <v>3883.6071999999995</v>
      </c>
      <c r="D923" s="94">
        <f t="shared" si="28"/>
        <v>4077.7875599999998</v>
      </c>
      <c r="E923" s="94">
        <f t="shared" si="29"/>
        <v>4567.1220671999999</v>
      </c>
      <c r="F923" s="180">
        <v>0.12</v>
      </c>
    </row>
    <row r="924" spans="1:6">
      <c r="A924" s="358" t="s">
        <v>1294</v>
      </c>
      <c r="B924" s="73" t="s">
        <v>2093</v>
      </c>
      <c r="C924" s="220">
        <v>3107.4031999999997</v>
      </c>
      <c r="D924" s="94">
        <f t="shared" si="28"/>
        <v>3262.7733599999997</v>
      </c>
      <c r="E924" s="94">
        <f t="shared" si="29"/>
        <v>3654.3061631999999</v>
      </c>
      <c r="F924" s="180">
        <v>0.12</v>
      </c>
    </row>
    <row r="925" spans="1:6">
      <c r="A925" s="358" t="s">
        <v>2095</v>
      </c>
      <c r="B925" s="73" t="s">
        <v>2094</v>
      </c>
      <c r="C925" s="220">
        <v>9990.9215999999997</v>
      </c>
      <c r="D925" s="94">
        <f t="shared" si="28"/>
        <v>10490.46768</v>
      </c>
      <c r="E925" s="94">
        <f t="shared" si="29"/>
        <v>11749.323801600001</v>
      </c>
      <c r="F925" s="180">
        <v>0.12</v>
      </c>
    </row>
    <row r="926" spans="1:6">
      <c r="A926" s="358" t="s">
        <v>2097</v>
      </c>
      <c r="B926" s="73" t="s">
        <v>2096</v>
      </c>
      <c r="C926" s="220">
        <v>4365.9791999999998</v>
      </c>
      <c r="D926" s="94">
        <f t="shared" si="28"/>
        <v>4584.2781599999998</v>
      </c>
      <c r="E926" s="94">
        <f t="shared" si="29"/>
        <v>5134.3915391999999</v>
      </c>
      <c r="F926" s="180">
        <v>0.12</v>
      </c>
    </row>
    <row r="927" spans="1:6">
      <c r="A927" s="358" t="s">
        <v>2099</v>
      </c>
      <c r="B927" s="73" t="s">
        <v>2098</v>
      </c>
      <c r="C927" s="220">
        <v>9990.9215999999997</v>
      </c>
      <c r="D927" s="94">
        <f t="shared" si="28"/>
        <v>10490.46768</v>
      </c>
      <c r="E927" s="94">
        <f t="shared" si="29"/>
        <v>11749.323801600001</v>
      </c>
      <c r="F927" s="180">
        <v>0.12</v>
      </c>
    </row>
    <row r="928" spans="1:6">
      <c r="A928" s="358" t="s">
        <v>2101</v>
      </c>
      <c r="B928" s="73" t="s">
        <v>2100</v>
      </c>
      <c r="C928" s="220">
        <v>9990.9215999999997</v>
      </c>
      <c r="D928" s="94">
        <f t="shared" si="28"/>
        <v>10490.46768</v>
      </c>
      <c r="E928" s="94">
        <f t="shared" si="29"/>
        <v>11749.323801600001</v>
      </c>
      <c r="F928" s="180">
        <v>0.12</v>
      </c>
    </row>
    <row r="929" spans="1:6">
      <c r="A929" s="361" t="s">
        <v>1307</v>
      </c>
      <c r="B929" s="227" t="s">
        <v>1942</v>
      </c>
      <c r="C929" s="220">
        <v>11130.292799999999</v>
      </c>
      <c r="D929" s="94">
        <f t="shared" si="28"/>
        <v>11686.80744</v>
      </c>
      <c r="E929" s="94">
        <f t="shared" si="29"/>
        <v>13089.224332800002</v>
      </c>
      <c r="F929" s="180">
        <v>0.12</v>
      </c>
    </row>
    <row r="930" spans="1:6">
      <c r="A930" s="361" t="s">
        <v>1306</v>
      </c>
      <c r="B930" s="227" t="s">
        <v>1943</v>
      </c>
      <c r="C930" s="220">
        <v>1902.3664000000001</v>
      </c>
      <c r="D930" s="94">
        <f t="shared" si="28"/>
        <v>1997.4847200000002</v>
      </c>
      <c r="E930" s="94">
        <f t="shared" si="29"/>
        <v>2237.1828864000004</v>
      </c>
      <c r="F930" s="180">
        <v>0.12</v>
      </c>
    </row>
    <row r="931" spans="1:6">
      <c r="A931" s="361" t="s">
        <v>1308</v>
      </c>
      <c r="B931" s="227" t="s">
        <v>1944</v>
      </c>
      <c r="C931" s="220">
        <v>11130.292799999999</v>
      </c>
      <c r="D931" s="94">
        <f t="shared" si="28"/>
        <v>11686.80744</v>
      </c>
      <c r="E931" s="94">
        <f t="shared" si="29"/>
        <v>13089.224332800002</v>
      </c>
      <c r="F931" s="180">
        <v>0.12</v>
      </c>
    </row>
    <row r="932" spans="1:6">
      <c r="A932" s="361" t="s">
        <v>1309</v>
      </c>
      <c r="B932" s="227" t="s">
        <v>1945</v>
      </c>
      <c r="C932" s="220">
        <v>11130.292799999999</v>
      </c>
      <c r="D932" s="94">
        <f t="shared" si="28"/>
        <v>11686.80744</v>
      </c>
      <c r="E932" s="94">
        <f t="shared" si="29"/>
        <v>13089.224332800002</v>
      </c>
      <c r="F932" s="180">
        <v>0.12</v>
      </c>
    </row>
    <row r="933" spans="1:6">
      <c r="A933" s="358" t="s">
        <v>2103</v>
      </c>
      <c r="B933" s="73" t="s">
        <v>2102</v>
      </c>
      <c r="C933" s="220">
        <v>620.81360000000006</v>
      </c>
      <c r="D933" s="94">
        <f t="shared" si="28"/>
        <v>651.85428000000013</v>
      </c>
      <c r="E933" s="94">
        <f t="shared" si="29"/>
        <v>730.0767936000002</v>
      </c>
      <c r="F933" s="180">
        <v>0.12</v>
      </c>
    </row>
    <row r="934" spans="1:6">
      <c r="A934" s="358" t="s">
        <v>2105</v>
      </c>
      <c r="B934" s="73" t="s">
        <v>2104</v>
      </c>
      <c r="C934" s="220">
        <v>2458.0952000000002</v>
      </c>
      <c r="D934" s="94">
        <f t="shared" si="28"/>
        <v>2580.9999600000001</v>
      </c>
      <c r="E934" s="94">
        <f t="shared" si="29"/>
        <v>2890.7199552000002</v>
      </c>
      <c r="F934" s="180">
        <v>0.12</v>
      </c>
    </row>
    <row r="935" spans="1:6">
      <c r="A935" s="358" t="s">
        <v>2107</v>
      </c>
      <c r="B935" s="73" t="s">
        <v>2106</v>
      </c>
      <c r="C935" s="220">
        <v>720.03359999999998</v>
      </c>
      <c r="D935" s="94">
        <f t="shared" si="28"/>
        <v>756.03528000000006</v>
      </c>
      <c r="E935" s="94">
        <f t="shared" si="29"/>
        <v>846.7595136000001</v>
      </c>
      <c r="F935" s="180">
        <v>0.12</v>
      </c>
    </row>
    <row r="936" spans="1:6">
      <c r="A936" s="358">
        <v>3070166</v>
      </c>
      <c r="B936" s="73" t="s">
        <v>2108</v>
      </c>
      <c r="C936" s="220">
        <v>273.65183999999999</v>
      </c>
      <c r="D936" s="94">
        <f t="shared" si="28"/>
        <v>287.33443199999999</v>
      </c>
      <c r="E936" s="94">
        <f t="shared" si="29"/>
        <v>321.81456384000001</v>
      </c>
      <c r="F936" s="180">
        <v>0.12</v>
      </c>
    </row>
    <row r="937" spans="1:6">
      <c r="A937" s="358">
        <v>3070169</v>
      </c>
      <c r="B937" s="73" t="s">
        <v>2109</v>
      </c>
      <c r="C937" s="220">
        <v>489.72</v>
      </c>
      <c r="D937" s="94">
        <f t="shared" si="28"/>
        <v>514.20600000000002</v>
      </c>
      <c r="E937" s="94">
        <f t="shared" si="29"/>
        <v>575.91072000000008</v>
      </c>
      <c r="F937" s="180">
        <v>0.12</v>
      </c>
    </row>
    <row r="938" spans="1:6">
      <c r="A938" s="358" t="s">
        <v>2111</v>
      </c>
      <c r="B938" s="73" t="s">
        <v>2110</v>
      </c>
      <c r="C938" s="220">
        <v>867.00239999999997</v>
      </c>
      <c r="D938" s="94">
        <f t="shared" si="28"/>
        <v>910.35252000000003</v>
      </c>
      <c r="E938" s="94">
        <f t="shared" si="29"/>
        <v>1019.5948224000001</v>
      </c>
      <c r="F938" s="180">
        <v>0.12</v>
      </c>
    </row>
    <row r="939" spans="1:6">
      <c r="A939" s="358" t="s">
        <v>2112</v>
      </c>
      <c r="B939" s="73" t="s">
        <v>2110</v>
      </c>
      <c r="C939" s="220">
        <v>867.00239999999997</v>
      </c>
      <c r="D939" s="94">
        <f t="shared" si="28"/>
        <v>910.35252000000003</v>
      </c>
      <c r="E939" s="94">
        <f t="shared" si="29"/>
        <v>1019.5948224000001</v>
      </c>
      <c r="F939" s="180">
        <v>0.12</v>
      </c>
    </row>
    <row r="940" spans="1:6">
      <c r="A940" s="358" t="s">
        <v>2113</v>
      </c>
      <c r="B940" s="73" t="s">
        <v>2110</v>
      </c>
      <c r="C940" s="220">
        <v>867.00239999999997</v>
      </c>
      <c r="D940" s="94">
        <f t="shared" si="28"/>
        <v>910.35252000000003</v>
      </c>
      <c r="E940" s="94">
        <f t="shared" si="29"/>
        <v>1019.5948224000001</v>
      </c>
      <c r="F940" s="180">
        <v>0.12</v>
      </c>
    </row>
    <row r="941" spans="1:6">
      <c r="A941" s="358" t="s">
        <v>2115</v>
      </c>
      <c r="B941" s="73" t="s">
        <v>2114</v>
      </c>
      <c r="C941" s="220">
        <v>934.06720000000007</v>
      </c>
      <c r="D941" s="94">
        <f t="shared" si="28"/>
        <v>980.77056000000016</v>
      </c>
      <c r="E941" s="94">
        <f t="shared" si="29"/>
        <v>1098.4630272000002</v>
      </c>
      <c r="F941" s="180">
        <v>0.12</v>
      </c>
    </row>
    <row r="942" spans="1:6">
      <c r="A942" s="358" t="s">
        <v>2116</v>
      </c>
      <c r="B942" s="73" t="s">
        <v>2114</v>
      </c>
      <c r="C942" s="220">
        <v>934.06720000000007</v>
      </c>
      <c r="D942" s="94">
        <f t="shared" si="28"/>
        <v>980.77056000000016</v>
      </c>
      <c r="E942" s="94">
        <f t="shared" si="29"/>
        <v>1098.4630272000002</v>
      </c>
      <c r="F942" s="180">
        <v>0.12</v>
      </c>
    </row>
    <row r="943" spans="1:6">
      <c r="A943" s="358" t="s">
        <v>2117</v>
      </c>
      <c r="B943" s="73" t="s">
        <v>2114</v>
      </c>
      <c r="C943" s="220">
        <v>934.06720000000007</v>
      </c>
      <c r="D943" s="94">
        <f t="shared" si="28"/>
        <v>980.77056000000016</v>
      </c>
      <c r="E943" s="94">
        <f t="shared" si="29"/>
        <v>1098.4630272000002</v>
      </c>
      <c r="F943" s="180">
        <v>0.12</v>
      </c>
    </row>
    <row r="944" spans="1:6">
      <c r="A944" s="358" t="s">
        <v>2119</v>
      </c>
      <c r="B944" s="73" t="s">
        <v>2118</v>
      </c>
      <c r="C944" s="220">
        <v>599.86959999999999</v>
      </c>
      <c r="D944" s="94">
        <f t="shared" si="28"/>
        <v>629.86307999999997</v>
      </c>
      <c r="E944" s="94">
        <f t="shared" si="29"/>
        <v>705.4466496</v>
      </c>
      <c r="F944" s="180">
        <v>0.12</v>
      </c>
    </row>
    <row r="945" spans="1:6">
      <c r="A945" s="358" t="s">
        <v>2120</v>
      </c>
      <c r="B945" s="73" t="s">
        <v>2118</v>
      </c>
      <c r="C945" s="220">
        <v>599.86959999999999</v>
      </c>
      <c r="D945" s="94">
        <f t="shared" si="28"/>
        <v>629.86307999999997</v>
      </c>
      <c r="E945" s="94">
        <f t="shared" si="29"/>
        <v>705.4466496</v>
      </c>
      <c r="F945" s="180">
        <v>0.12</v>
      </c>
    </row>
    <row r="946" spans="1:6">
      <c r="A946" s="358" t="s">
        <v>2121</v>
      </c>
      <c r="B946" s="73" t="s">
        <v>2118</v>
      </c>
      <c r="C946" s="220">
        <v>599.86959999999999</v>
      </c>
      <c r="D946" s="94">
        <f t="shared" si="28"/>
        <v>629.86307999999997</v>
      </c>
      <c r="E946" s="94">
        <f t="shared" si="29"/>
        <v>705.4466496</v>
      </c>
      <c r="F946" s="180">
        <v>0.12</v>
      </c>
    </row>
    <row r="947" spans="1:6">
      <c r="A947" s="358" t="s">
        <v>2123</v>
      </c>
      <c r="B947" s="73" t="s">
        <v>2122</v>
      </c>
      <c r="C947" s="220">
        <v>644.67920000000004</v>
      </c>
      <c r="D947" s="94">
        <f t="shared" si="28"/>
        <v>676.91316000000006</v>
      </c>
      <c r="E947" s="94">
        <f t="shared" si="29"/>
        <v>758.14273920000016</v>
      </c>
      <c r="F947" s="180">
        <v>0.12</v>
      </c>
    </row>
    <row r="948" spans="1:6">
      <c r="A948" s="358" t="s">
        <v>2124</v>
      </c>
      <c r="B948" s="73" t="s">
        <v>2122</v>
      </c>
      <c r="C948" s="220">
        <v>644.67920000000004</v>
      </c>
      <c r="D948" s="94">
        <f t="shared" si="28"/>
        <v>676.91316000000006</v>
      </c>
      <c r="E948" s="94">
        <f t="shared" si="29"/>
        <v>758.14273920000016</v>
      </c>
      <c r="F948" s="180">
        <v>0.12</v>
      </c>
    </row>
    <row r="949" spans="1:6">
      <c r="A949" s="358" t="s">
        <v>2125</v>
      </c>
      <c r="B949" s="73" t="s">
        <v>2122</v>
      </c>
      <c r="C949" s="220">
        <v>644.67920000000004</v>
      </c>
      <c r="D949" s="94">
        <f t="shared" si="28"/>
        <v>676.91316000000006</v>
      </c>
      <c r="E949" s="94">
        <f t="shared" si="29"/>
        <v>758.14273920000016</v>
      </c>
      <c r="F949" s="180">
        <v>0.12</v>
      </c>
    </row>
    <row r="950" spans="1:6">
      <c r="A950" s="358" t="s">
        <v>2127</v>
      </c>
      <c r="B950" s="73" t="s">
        <v>2126</v>
      </c>
      <c r="C950" s="220">
        <v>1111.924</v>
      </c>
      <c r="D950" s="94">
        <f t="shared" si="28"/>
        <v>1167.5201999999999</v>
      </c>
      <c r="E950" s="94">
        <f t="shared" si="29"/>
        <v>1307.6226240000001</v>
      </c>
      <c r="F950" s="180">
        <v>0.12</v>
      </c>
    </row>
    <row r="951" spans="1:6">
      <c r="A951" s="358" t="s">
        <v>2128</v>
      </c>
      <c r="B951" s="73" t="s">
        <v>2126</v>
      </c>
      <c r="C951" s="220">
        <v>1111.924</v>
      </c>
      <c r="D951" s="94">
        <f t="shared" si="28"/>
        <v>1167.5201999999999</v>
      </c>
      <c r="E951" s="94">
        <f t="shared" si="29"/>
        <v>1307.6226240000001</v>
      </c>
      <c r="F951" s="180">
        <v>0.12</v>
      </c>
    </row>
    <row r="952" spans="1:6">
      <c r="A952" s="358" t="s">
        <v>2129</v>
      </c>
      <c r="B952" s="73" t="s">
        <v>2126</v>
      </c>
      <c r="C952" s="220">
        <v>1111.924</v>
      </c>
      <c r="D952" s="94">
        <f t="shared" si="28"/>
        <v>1167.5201999999999</v>
      </c>
      <c r="E952" s="94">
        <f t="shared" si="29"/>
        <v>1307.6226240000001</v>
      </c>
      <c r="F952" s="180">
        <v>0.12</v>
      </c>
    </row>
    <row r="953" spans="1:6">
      <c r="A953" s="358" t="s">
        <v>2131</v>
      </c>
      <c r="B953" s="73" t="s">
        <v>2130</v>
      </c>
      <c r="C953" s="220">
        <v>978.16399999999999</v>
      </c>
      <c r="D953" s="94">
        <f t="shared" si="28"/>
        <v>1027.0722000000001</v>
      </c>
      <c r="E953" s="94">
        <f t="shared" si="29"/>
        <v>1150.3208640000003</v>
      </c>
      <c r="F953" s="180">
        <v>0.12</v>
      </c>
    </row>
    <row r="954" spans="1:6">
      <c r="A954" s="358" t="s">
        <v>2132</v>
      </c>
      <c r="B954" s="73" t="s">
        <v>2130</v>
      </c>
      <c r="C954" s="220">
        <v>978.16399999999999</v>
      </c>
      <c r="D954" s="94">
        <f t="shared" si="28"/>
        <v>1027.0722000000001</v>
      </c>
      <c r="E954" s="94">
        <f t="shared" si="29"/>
        <v>1150.3208640000003</v>
      </c>
      <c r="F954" s="180">
        <v>0.12</v>
      </c>
    </row>
    <row r="955" spans="1:6">
      <c r="A955" s="358" t="s">
        <v>2133</v>
      </c>
      <c r="B955" s="73" t="s">
        <v>2130</v>
      </c>
      <c r="C955" s="220">
        <v>978.16399999999999</v>
      </c>
      <c r="D955" s="94">
        <f t="shared" si="28"/>
        <v>1027.0722000000001</v>
      </c>
      <c r="E955" s="94">
        <f t="shared" si="29"/>
        <v>1150.3208640000003</v>
      </c>
      <c r="F955" s="180">
        <v>0.12</v>
      </c>
    </row>
    <row r="956" spans="1:6">
      <c r="A956" s="358" t="s">
        <v>2135</v>
      </c>
      <c r="B956" s="73" t="s">
        <v>2134</v>
      </c>
      <c r="C956" s="220">
        <v>444.58479999999997</v>
      </c>
      <c r="D956" s="94">
        <f t="shared" si="28"/>
        <v>466.81403999999998</v>
      </c>
      <c r="E956" s="94">
        <f t="shared" si="29"/>
        <v>522.83172480000007</v>
      </c>
      <c r="F956" s="180">
        <v>0.12</v>
      </c>
    </row>
    <row r="957" spans="1:6">
      <c r="A957" s="358" t="s">
        <v>2136</v>
      </c>
      <c r="B957" s="73" t="s">
        <v>2134</v>
      </c>
      <c r="C957" s="220">
        <v>444.58479999999997</v>
      </c>
      <c r="D957" s="94">
        <f t="shared" si="28"/>
        <v>466.81403999999998</v>
      </c>
      <c r="E957" s="94">
        <f t="shared" si="29"/>
        <v>522.83172480000007</v>
      </c>
      <c r="F957" s="180">
        <v>0.12</v>
      </c>
    </row>
    <row r="958" spans="1:6">
      <c r="A958" s="358" t="s">
        <v>2137</v>
      </c>
      <c r="B958" s="73" t="s">
        <v>2134</v>
      </c>
      <c r="C958" s="220">
        <v>444.58479999999997</v>
      </c>
      <c r="D958" s="94">
        <f t="shared" si="28"/>
        <v>466.81403999999998</v>
      </c>
      <c r="E958" s="94">
        <f t="shared" si="29"/>
        <v>522.83172480000007</v>
      </c>
      <c r="F958" s="180">
        <v>0.12</v>
      </c>
    </row>
    <row r="959" spans="1:6">
      <c r="A959" s="358" t="s">
        <v>2139</v>
      </c>
      <c r="B959" s="73" t="s">
        <v>2138</v>
      </c>
      <c r="C959" s="220">
        <v>99.871200000000002</v>
      </c>
      <c r="D959" s="94">
        <f t="shared" si="28"/>
        <v>104.86476</v>
      </c>
      <c r="E959" s="94">
        <f t="shared" si="29"/>
        <v>117.44853120000002</v>
      </c>
      <c r="F959" s="180">
        <v>0.12</v>
      </c>
    </row>
    <row r="960" spans="1:6">
      <c r="A960" s="358" t="s">
        <v>2140</v>
      </c>
      <c r="B960" s="73" t="s">
        <v>2138</v>
      </c>
      <c r="C960" s="220">
        <v>99.871200000000002</v>
      </c>
      <c r="D960" s="94">
        <f t="shared" ref="D960:D1023" si="30">C960*1.05</f>
        <v>104.86476</v>
      </c>
      <c r="E960" s="94">
        <f t="shared" ref="E960:E1023" si="31">D960*1.12</f>
        <v>117.44853120000002</v>
      </c>
      <c r="F960" s="180">
        <v>0.12</v>
      </c>
    </row>
    <row r="961" spans="1:6">
      <c r="A961" s="358" t="s">
        <v>2141</v>
      </c>
      <c r="B961" s="73" t="s">
        <v>2138</v>
      </c>
      <c r="C961" s="220">
        <v>99.871200000000002</v>
      </c>
      <c r="D961" s="94">
        <f t="shared" si="30"/>
        <v>104.86476</v>
      </c>
      <c r="E961" s="94">
        <f t="shared" si="31"/>
        <v>117.44853120000002</v>
      </c>
      <c r="F961" s="180">
        <v>0.12</v>
      </c>
    </row>
    <row r="962" spans="1:6">
      <c r="A962" s="358" t="s">
        <v>2143</v>
      </c>
      <c r="B962" s="73" t="s">
        <v>2142</v>
      </c>
      <c r="C962" s="220">
        <v>399.476</v>
      </c>
      <c r="D962" s="94">
        <f t="shared" si="30"/>
        <v>419.44980000000004</v>
      </c>
      <c r="E962" s="94">
        <f t="shared" si="31"/>
        <v>469.7837760000001</v>
      </c>
      <c r="F962" s="180">
        <v>0.12</v>
      </c>
    </row>
    <row r="963" spans="1:6">
      <c r="A963" s="358" t="s">
        <v>2144</v>
      </c>
      <c r="B963" s="73" t="s">
        <v>2142</v>
      </c>
      <c r="C963" s="220">
        <v>399.476</v>
      </c>
      <c r="D963" s="94">
        <f t="shared" si="30"/>
        <v>419.44980000000004</v>
      </c>
      <c r="E963" s="94">
        <f t="shared" si="31"/>
        <v>469.7837760000001</v>
      </c>
      <c r="F963" s="180">
        <v>0.12</v>
      </c>
    </row>
    <row r="964" spans="1:6">
      <c r="A964" s="358" t="s">
        <v>2145</v>
      </c>
      <c r="B964" s="73" t="s">
        <v>2142</v>
      </c>
      <c r="C964" s="220">
        <v>399.476</v>
      </c>
      <c r="D964" s="94">
        <f t="shared" si="30"/>
        <v>419.44980000000004</v>
      </c>
      <c r="E964" s="94">
        <f t="shared" si="31"/>
        <v>469.7837760000001</v>
      </c>
      <c r="F964" s="180">
        <v>0.12</v>
      </c>
    </row>
    <row r="965" spans="1:6">
      <c r="A965" s="358" t="s">
        <v>2147</v>
      </c>
      <c r="B965" s="73" t="s">
        <v>2146</v>
      </c>
      <c r="C965" s="220">
        <v>1331.1055999999999</v>
      </c>
      <c r="D965" s="94">
        <f t="shared" si="30"/>
        <v>1397.6608799999999</v>
      </c>
      <c r="E965" s="94">
        <f t="shared" si="31"/>
        <v>1565.3801856</v>
      </c>
      <c r="F965" s="180">
        <v>0.12</v>
      </c>
    </row>
    <row r="966" spans="1:6">
      <c r="A966" s="358" t="s">
        <v>2148</v>
      </c>
      <c r="B966" s="73" t="s">
        <v>2146</v>
      </c>
      <c r="C966" s="220">
        <v>1331.1055999999999</v>
      </c>
      <c r="D966" s="94">
        <f t="shared" si="30"/>
        <v>1397.6608799999999</v>
      </c>
      <c r="E966" s="94">
        <f t="shared" si="31"/>
        <v>1565.3801856</v>
      </c>
      <c r="F966" s="180">
        <v>0.12</v>
      </c>
    </row>
    <row r="967" spans="1:6">
      <c r="A967" s="358" t="s">
        <v>2149</v>
      </c>
      <c r="B967" s="73" t="s">
        <v>2146</v>
      </c>
      <c r="C967" s="220">
        <v>1331.1055999999999</v>
      </c>
      <c r="D967" s="94">
        <f t="shared" si="30"/>
        <v>1397.6608799999999</v>
      </c>
      <c r="E967" s="94">
        <f t="shared" si="31"/>
        <v>1565.3801856</v>
      </c>
      <c r="F967" s="180">
        <v>0.12</v>
      </c>
    </row>
    <row r="968" spans="1:6">
      <c r="A968" s="358" t="s">
        <v>2151</v>
      </c>
      <c r="B968" s="73" t="s">
        <v>2150</v>
      </c>
      <c r="C968" s="220">
        <v>788.10160000000008</v>
      </c>
      <c r="D968" s="94">
        <f t="shared" si="30"/>
        <v>827.50668000000007</v>
      </c>
      <c r="E968" s="94">
        <f t="shared" si="31"/>
        <v>926.80748160000019</v>
      </c>
      <c r="F968" s="180">
        <v>0.12</v>
      </c>
    </row>
    <row r="969" spans="1:6">
      <c r="A969" s="358" t="s">
        <v>2152</v>
      </c>
      <c r="B969" s="73" t="s">
        <v>2150</v>
      </c>
      <c r="C969" s="220">
        <v>788.10160000000008</v>
      </c>
      <c r="D969" s="94">
        <f t="shared" si="30"/>
        <v>827.50668000000007</v>
      </c>
      <c r="E969" s="94">
        <f t="shared" si="31"/>
        <v>926.80748160000019</v>
      </c>
      <c r="F969" s="180">
        <v>0.12</v>
      </c>
    </row>
    <row r="970" spans="1:6">
      <c r="A970" s="358" t="s">
        <v>2153</v>
      </c>
      <c r="B970" s="73" t="s">
        <v>2150</v>
      </c>
      <c r="C970" s="220">
        <v>788.10160000000008</v>
      </c>
      <c r="D970" s="94">
        <f t="shared" si="30"/>
        <v>827.50668000000007</v>
      </c>
      <c r="E970" s="94">
        <f t="shared" si="31"/>
        <v>926.80748160000019</v>
      </c>
      <c r="F970" s="180">
        <v>0.12</v>
      </c>
    </row>
    <row r="971" spans="1:6">
      <c r="A971" s="358" t="s">
        <v>2155</v>
      </c>
      <c r="B971" s="73" t="s">
        <v>2154</v>
      </c>
      <c r="C971" s="220">
        <v>1353.3255999999999</v>
      </c>
      <c r="D971" s="94">
        <f t="shared" si="30"/>
        <v>1420.99188</v>
      </c>
      <c r="E971" s="94">
        <f t="shared" si="31"/>
        <v>1591.5109056000001</v>
      </c>
      <c r="F971" s="180">
        <v>0.12</v>
      </c>
    </row>
    <row r="972" spans="1:6">
      <c r="A972" s="358" t="s">
        <v>2156</v>
      </c>
      <c r="B972" s="73" t="s">
        <v>2154</v>
      </c>
      <c r="C972" s="220">
        <v>1353.3255999999999</v>
      </c>
      <c r="D972" s="94">
        <f t="shared" si="30"/>
        <v>1420.99188</v>
      </c>
      <c r="E972" s="94">
        <f t="shared" si="31"/>
        <v>1591.5109056000001</v>
      </c>
      <c r="F972" s="180">
        <v>0.12</v>
      </c>
    </row>
    <row r="973" spans="1:6">
      <c r="A973" s="358" t="s">
        <v>2157</v>
      </c>
      <c r="B973" s="73" t="s">
        <v>2154</v>
      </c>
      <c r="C973" s="220">
        <v>1353.3255999999999</v>
      </c>
      <c r="D973" s="94">
        <f t="shared" si="30"/>
        <v>1420.99188</v>
      </c>
      <c r="E973" s="94">
        <f t="shared" si="31"/>
        <v>1591.5109056000001</v>
      </c>
      <c r="F973" s="180">
        <v>0.12</v>
      </c>
    </row>
    <row r="974" spans="1:6">
      <c r="A974" s="358" t="s">
        <v>2159</v>
      </c>
      <c r="B974" s="73" t="s">
        <v>2158</v>
      </c>
      <c r="C974" s="220">
        <v>281.54719999999998</v>
      </c>
      <c r="D974" s="94">
        <f t="shared" si="30"/>
        <v>295.62455999999997</v>
      </c>
      <c r="E974" s="94">
        <f t="shared" si="31"/>
        <v>331.09950720000001</v>
      </c>
      <c r="F974" s="180">
        <v>0.12</v>
      </c>
    </row>
    <row r="975" spans="1:6">
      <c r="A975" s="358" t="s">
        <v>2160</v>
      </c>
      <c r="B975" s="73" t="s">
        <v>2158</v>
      </c>
      <c r="C975" s="220">
        <v>281.54719999999998</v>
      </c>
      <c r="D975" s="94">
        <f t="shared" si="30"/>
        <v>295.62455999999997</v>
      </c>
      <c r="E975" s="94">
        <f t="shared" si="31"/>
        <v>331.09950720000001</v>
      </c>
      <c r="F975" s="180">
        <v>0.12</v>
      </c>
    </row>
    <row r="976" spans="1:6">
      <c r="A976" s="358" t="s">
        <v>2161</v>
      </c>
      <c r="B976" s="73" t="s">
        <v>2158</v>
      </c>
      <c r="C976" s="220">
        <v>281.54719999999998</v>
      </c>
      <c r="D976" s="94">
        <f t="shared" si="30"/>
        <v>295.62455999999997</v>
      </c>
      <c r="E976" s="94">
        <f t="shared" si="31"/>
        <v>331.09950720000001</v>
      </c>
      <c r="F976" s="180">
        <v>0.12</v>
      </c>
    </row>
    <row r="977" spans="1:6">
      <c r="A977" s="358" t="s">
        <v>2163</v>
      </c>
      <c r="B977" s="73" t="s">
        <v>2162</v>
      </c>
      <c r="C977" s="220">
        <v>281.54719999999998</v>
      </c>
      <c r="D977" s="94">
        <f t="shared" si="30"/>
        <v>295.62455999999997</v>
      </c>
      <c r="E977" s="94">
        <f t="shared" si="31"/>
        <v>331.09950720000001</v>
      </c>
      <c r="F977" s="180">
        <v>0.12</v>
      </c>
    </row>
    <row r="978" spans="1:6">
      <c r="A978" s="358" t="s">
        <v>2164</v>
      </c>
      <c r="B978" s="73" t="s">
        <v>2162</v>
      </c>
      <c r="C978" s="220">
        <v>281.54719999999998</v>
      </c>
      <c r="D978" s="94">
        <f t="shared" si="30"/>
        <v>295.62455999999997</v>
      </c>
      <c r="E978" s="94">
        <f t="shared" si="31"/>
        <v>331.09950720000001</v>
      </c>
      <c r="F978" s="180">
        <v>0.12</v>
      </c>
    </row>
    <row r="979" spans="1:6">
      <c r="A979" s="358" t="s">
        <v>2165</v>
      </c>
      <c r="B979" s="73" t="s">
        <v>2162</v>
      </c>
      <c r="C979" s="220">
        <v>281.54719999999998</v>
      </c>
      <c r="D979" s="94">
        <f t="shared" si="30"/>
        <v>295.62455999999997</v>
      </c>
      <c r="E979" s="94">
        <f t="shared" si="31"/>
        <v>331.09950720000001</v>
      </c>
      <c r="F979" s="180">
        <v>0.12</v>
      </c>
    </row>
    <row r="980" spans="1:6">
      <c r="A980" s="358" t="s">
        <v>2167</v>
      </c>
      <c r="B980" s="73" t="s">
        <v>2166</v>
      </c>
      <c r="C980" s="220">
        <v>281.54719999999998</v>
      </c>
      <c r="D980" s="94">
        <f t="shared" si="30"/>
        <v>295.62455999999997</v>
      </c>
      <c r="E980" s="94">
        <f t="shared" si="31"/>
        <v>331.09950720000001</v>
      </c>
      <c r="F980" s="180">
        <v>0.12</v>
      </c>
    </row>
    <row r="981" spans="1:6">
      <c r="A981" s="358" t="s">
        <v>2168</v>
      </c>
      <c r="B981" s="73" t="s">
        <v>2166</v>
      </c>
      <c r="C981" s="220">
        <v>281.54719999999998</v>
      </c>
      <c r="D981" s="94">
        <f t="shared" si="30"/>
        <v>295.62455999999997</v>
      </c>
      <c r="E981" s="94">
        <f t="shared" si="31"/>
        <v>331.09950720000001</v>
      </c>
      <c r="F981" s="180">
        <v>0.12</v>
      </c>
    </row>
    <row r="982" spans="1:6">
      <c r="A982" s="358" t="s">
        <v>2169</v>
      </c>
      <c r="B982" s="73" t="s">
        <v>2166</v>
      </c>
      <c r="C982" s="220">
        <v>281.54719999999998</v>
      </c>
      <c r="D982" s="94">
        <f t="shared" si="30"/>
        <v>295.62455999999997</v>
      </c>
      <c r="E982" s="94">
        <f t="shared" si="31"/>
        <v>331.09950720000001</v>
      </c>
      <c r="F982" s="180">
        <v>0.12</v>
      </c>
    </row>
    <row r="983" spans="1:6">
      <c r="A983" s="358" t="s">
        <v>2171</v>
      </c>
      <c r="B983" s="73" t="s">
        <v>2170</v>
      </c>
      <c r="C983" s="220">
        <v>689.13679999999999</v>
      </c>
      <c r="D983" s="94">
        <f t="shared" si="30"/>
        <v>723.59364000000005</v>
      </c>
      <c r="E983" s="94">
        <f t="shared" si="31"/>
        <v>810.42487680000011</v>
      </c>
      <c r="F983" s="180">
        <v>0.12</v>
      </c>
    </row>
    <row r="984" spans="1:6">
      <c r="A984" s="358" t="s">
        <v>2172</v>
      </c>
      <c r="B984" s="73" t="s">
        <v>2170</v>
      </c>
      <c r="C984" s="220">
        <v>689.13679999999999</v>
      </c>
      <c r="D984" s="94">
        <f t="shared" si="30"/>
        <v>723.59364000000005</v>
      </c>
      <c r="E984" s="94">
        <f t="shared" si="31"/>
        <v>810.42487680000011</v>
      </c>
      <c r="F984" s="180">
        <v>0.12</v>
      </c>
    </row>
    <row r="985" spans="1:6">
      <c r="A985" s="358" t="s">
        <v>2173</v>
      </c>
      <c r="B985" s="73" t="s">
        <v>2170</v>
      </c>
      <c r="C985" s="220">
        <v>689.13679999999999</v>
      </c>
      <c r="D985" s="94">
        <f t="shared" si="30"/>
        <v>723.59364000000005</v>
      </c>
      <c r="E985" s="94">
        <f t="shared" si="31"/>
        <v>810.42487680000011</v>
      </c>
      <c r="F985" s="180">
        <v>0.12</v>
      </c>
    </row>
    <row r="986" spans="1:6">
      <c r="A986" s="358" t="s">
        <v>2175</v>
      </c>
      <c r="B986" s="73" t="s">
        <v>2174</v>
      </c>
      <c r="C986" s="220">
        <v>488.31199999999995</v>
      </c>
      <c r="D986" s="94">
        <f t="shared" si="30"/>
        <v>512.72759999999994</v>
      </c>
      <c r="E986" s="94">
        <f t="shared" si="31"/>
        <v>574.25491199999999</v>
      </c>
      <c r="F986" s="180">
        <v>0.12</v>
      </c>
    </row>
    <row r="987" spans="1:6">
      <c r="A987" s="358" t="s">
        <v>2176</v>
      </c>
      <c r="B987" s="73" t="s">
        <v>2174</v>
      </c>
      <c r="C987" s="220">
        <v>488.31199999999995</v>
      </c>
      <c r="D987" s="94">
        <f t="shared" si="30"/>
        <v>512.72759999999994</v>
      </c>
      <c r="E987" s="94">
        <f t="shared" si="31"/>
        <v>574.25491199999999</v>
      </c>
      <c r="F987" s="180">
        <v>0.12</v>
      </c>
    </row>
    <row r="988" spans="1:6">
      <c r="A988" s="358" t="s">
        <v>2177</v>
      </c>
      <c r="B988" s="73" t="s">
        <v>2174</v>
      </c>
      <c r="C988" s="220">
        <v>488.31199999999995</v>
      </c>
      <c r="D988" s="94">
        <f t="shared" si="30"/>
        <v>512.72759999999994</v>
      </c>
      <c r="E988" s="94">
        <f t="shared" si="31"/>
        <v>574.25491199999999</v>
      </c>
      <c r="F988" s="180">
        <v>0.12</v>
      </c>
    </row>
    <row r="989" spans="1:6">
      <c r="A989" s="358" t="s">
        <v>2179</v>
      </c>
      <c r="B989" s="73" t="s">
        <v>2178</v>
      </c>
      <c r="C989" s="220">
        <v>488.31199999999995</v>
      </c>
      <c r="D989" s="94">
        <f t="shared" si="30"/>
        <v>512.72759999999994</v>
      </c>
      <c r="E989" s="94">
        <f t="shared" si="31"/>
        <v>574.25491199999999</v>
      </c>
      <c r="F989" s="180">
        <v>0.12</v>
      </c>
    </row>
    <row r="990" spans="1:6">
      <c r="A990" s="358" t="s">
        <v>2180</v>
      </c>
      <c r="B990" s="73" t="s">
        <v>2178</v>
      </c>
      <c r="C990" s="220">
        <v>488.31199999999995</v>
      </c>
      <c r="D990" s="94">
        <f t="shared" si="30"/>
        <v>512.72759999999994</v>
      </c>
      <c r="E990" s="94">
        <f t="shared" si="31"/>
        <v>574.25491199999999</v>
      </c>
      <c r="F990" s="180">
        <v>0.12</v>
      </c>
    </row>
    <row r="991" spans="1:6">
      <c r="A991" s="358" t="s">
        <v>2181</v>
      </c>
      <c r="B991" s="73" t="s">
        <v>2178</v>
      </c>
      <c r="C991" s="220">
        <v>488.31199999999995</v>
      </c>
      <c r="D991" s="94">
        <f t="shared" si="30"/>
        <v>512.72759999999994</v>
      </c>
      <c r="E991" s="94">
        <f t="shared" si="31"/>
        <v>574.25491199999999</v>
      </c>
      <c r="F991" s="180">
        <v>0.12</v>
      </c>
    </row>
    <row r="992" spans="1:6">
      <c r="A992" s="358" t="s">
        <v>2183</v>
      </c>
      <c r="B992" s="73" t="s">
        <v>2182</v>
      </c>
      <c r="C992" s="220">
        <v>488.31199999999995</v>
      </c>
      <c r="D992" s="94">
        <f t="shared" si="30"/>
        <v>512.72759999999994</v>
      </c>
      <c r="E992" s="94">
        <f t="shared" si="31"/>
        <v>574.25491199999999</v>
      </c>
      <c r="F992" s="180">
        <v>0.12</v>
      </c>
    </row>
    <row r="993" spans="1:6">
      <c r="A993" s="358" t="s">
        <v>2184</v>
      </c>
      <c r="B993" s="73" t="s">
        <v>2182</v>
      </c>
      <c r="C993" s="220">
        <v>488.31199999999995</v>
      </c>
      <c r="D993" s="94">
        <f t="shared" si="30"/>
        <v>512.72759999999994</v>
      </c>
      <c r="E993" s="94">
        <f t="shared" si="31"/>
        <v>574.25491199999999</v>
      </c>
      <c r="F993" s="180">
        <v>0.12</v>
      </c>
    </row>
    <row r="994" spans="1:6">
      <c r="A994" s="358" t="s">
        <v>2185</v>
      </c>
      <c r="B994" s="73" t="s">
        <v>2182</v>
      </c>
      <c r="C994" s="220">
        <v>488.31199999999995</v>
      </c>
      <c r="D994" s="94">
        <f t="shared" si="30"/>
        <v>512.72759999999994</v>
      </c>
      <c r="E994" s="94">
        <f t="shared" si="31"/>
        <v>574.25491199999999</v>
      </c>
      <c r="F994" s="180">
        <v>0.12</v>
      </c>
    </row>
    <row r="995" spans="1:6">
      <c r="A995" s="358" t="s">
        <v>2187</v>
      </c>
      <c r="B995" s="73" t="s">
        <v>2186</v>
      </c>
      <c r="C995" s="220">
        <v>911.46879999999999</v>
      </c>
      <c r="D995" s="94">
        <f t="shared" si="30"/>
        <v>957.04223999999999</v>
      </c>
      <c r="E995" s="94">
        <f t="shared" si="31"/>
        <v>1071.8873088</v>
      </c>
      <c r="F995" s="180">
        <v>0.12</v>
      </c>
    </row>
    <row r="996" spans="1:6">
      <c r="A996" s="358" t="s">
        <v>2188</v>
      </c>
      <c r="B996" s="73" t="s">
        <v>2186</v>
      </c>
      <c r="C996" s="220">
        <v>911.46879999999999</v>
      </c>
      <c r="D996" s="94">
        <f t="shared" si="30"/>
        <v>957.04223999999999</v>
      </c>
      <c r="E996" s="94">
        <f t="shared" si="31"/>
        <v>1071.8873088</v>
      </c>
      <c r="F996" s="180">
        <v>0.12</v>
      </c>
    </row>
    <row r="997" spans="1:6">
      <c r="A997" s="358" t="s">
        <v>2189</v>
      </c>
      <c r="B997" s="73" t="s">
        <v>2186</v>
      </c>
      <c r="C997" s="220">
        <v>911.46879999999999</v>
      </c>
      <c r="D997" s="94">
        <f t="shared" si="30"/>
        <v>957.04223999999999</v>
      </c>
      <c r="E997" s="94">
        <f t="shared" si="31"/>
        <v>1071.8873088</v>
      </c>
      <c r="F997" s="180">
        <v>0.12</v>
      </c>
    </row>
    <row r="998" spans="1:6">
      <c r="A998" s="358" t="s">
        <v>2191</v>
      </c>
      <c r="B998" s="73" t="s">
        <v>2190</v>
      </c>
      <c r="C998" s="220">
        <v>756.1576</v>
      </c>
      <c r="D998" s="94">
        <f t="shared" si="30"/>
        <v>793.96548000000007</v>
      </c>
      <c r="E998" s="94">
        <f t="shared" si="31"/>
        <v>889.24133760000018</v>
      </c>
      <c r="F998" s="180">
        <v>0.12</v>
      </c>
    </row>
    <row r="999" spans="1:6">
      <c r="A999" s="358" t="s">
        <v>2192</v>
      </c>
      <c r="B999" s="73" t="s">
        <v>2190</v>
      </c>
      <c r="C999" s="220">
        <v>756.1576</v>
      </c>
      <c r="D999" s="94">
        <f t="shared" si="30"/>
        <v>793.96548000000007</v>
      </c>
      <c r="E999" s="94">
        <f t="shared" si="31"/>
        <v>889.24133760000018</v>
      </c>
      <c r="F999" s="180">
        <v>0.12</v>
      </c>
    </row>
    <row r="1000" spans="1:6">
      <c r="A1000" s="358" t="s">
        <v>2193</v>
      </c>
      <c r="B1000" s="73" t="s">
        <v>2190</v>
      </c>
      <c r="C1000" s="220">
        <v>756.1576</v>
      </c>
      <c r="D1000" s="94">
        <f t="shared" si="30"/>
        <v>793.96548000000007</v>
      </c>
      <c r="E1000" s="94">
        <f t="shared" si="31"/>
        <v>889.24133760000018</v>
      </c>
      <c r="F1000" s="180">
        <v>0.12</v>
      </c>
    </row>
    <row r="1001" spans="1:6">
      <c r="A1001" s="358" t="s">
        <v>2195</v>
      </c>
      <c r="B1001" s="73" t="s">
        <v>2194</v>
      </c>
      <c r="C1001" s="220">
        <v>939.67279999999994</v>
      </c>
      <c r="D1001" s="94">
        <f t="shared" si="30"/>
        <v>986.65643999999998</v>
      </c>
      <c r="E1001" s="94">
        <f t="shared" si="31"/>
        <v>1105.0552128000002</v>
      </c>
      <c r="F1001" s="180">
        <v>0.12</v>
      </c>
    </row>
    <row r="1002" spans="1:6">
      <c r="A1002" s="358" t="s">
        <v>2196</v>
      </c>
      <c r="B1002" s="73" t="s">
        <v>2194</v>
      </c>
      <c r="C1002" s="220">
        <v>939.67279999999994</v>
      </c>
      <c r="D1002" s="94">
        <f t="shared" si="30"/>
        <v>986.65643999999998</v>
      </c>
      <c r="E1002" s="94">
        <f t="shared" si="31"/>
        <v>1105.0552128000002</v>
      </c>
      <c r="F1002" s="180">
        <v>0.12</v>
      </c>
    </row>
    <row r="1003" spans="1:6">
      <c r="A1003" s="358" t="s">
        <v>2197</v>
      </c>
      <c r="B1003" s="73" t="s">
        <v>2194</v>
      </c>
      <c r="C1003" s="220">
        <v>939.67279999999994</v>
      </c>
      <c r="D1003" s="94">
        <f t="shared" si="30"/>
        <v>986.65643999999998</v>
      </c>
      <c r="E1003" s="94">
        <f t="shared" si="31"/>
        <v>1105.0552128000002</v>
      </c>
      <c r="F1003" s="180">
        <v>0.12</v>
      </c>
    </row>
    <row r="1004" spans="1:6">
      <c r="A1004" s="358" t="s">
        <v>2199</v>
      </c>
      <c r="B1004" s="73" t="s">
        <v>2198</v>
      </c>
      <c r="C1004" s="220">
        <v>1093.4615999999999</v>
      </c>
      <c r="D1004" s="94">
        <f t="shared" si="30"/>
        <v>1148.1346799999999</v>
      </c>
      <c r="E1004" s="94">
        <f t="shared" si="31"/>
        <v>1285.9108415999999</v>
      </c>
      <c r="F1004" s="180">
        <v>0.12</v>
      </c>
    </row>
    <row r="1005" spans="1:6">
      <c r="A1005" s="358" t="s">
        <v>2200</v>
      </c>
      <c r="B1005" s="73" t="s">
        <v>2198</v>
      </c>
      <c r="C1005" s="220">
        <v>1093.4615999999999</v>
      </c>
      <c r="D1005" s="94">
        <f t="shared" si="30"/>
        <v>1148.1346799999999</v>
      </c>
      <c r="E1005" s="94">
        <f t="shared" si="31"/>
        <v>1285.9108415999999</v>
      </c>
      <c r="F1005" s="180">
        <v>0.12</v>
      </c>
    </row>
    <row r="1006" spans="1:6">
      <c r="A1006" s="358" t="s">
        <v>2201</v>
      </c>
      <c r="B1006" s="73" t="s">
        <v>2198</v>
      </c>
      <c r="C1006" s="220">
        <v>1093.4615999999999</v>
      </c>
      <c r="D1006" s="94">
        <f t="shared" si="30"/>
        <v>1148.1346799999999</v>
      </c>
      <c r="E1006" s="94">
        <f t="shared" si="31"/>
        <v>1285.9108415999999</v>
      </c>
      <c r="F1006" s="180">
        <v>0.12</v>
      </c>
    </row>
    <row r="1007" spans="1:6">
      <c r="A1007" s="358" t="s">
        <v>2203</v>
      </c>
      <c r="B1007" s="73" t="s">
        <v>2202</v>
      </c>
      <c r="C1007" s="220">
        <v>533.92240000000004</v>
      </c>
      <c r="D1007" s="94">
        <f t="shared" si="30"/>
        <v>560.6185200000001</v>
      </c>
      <c r="E1007" s="94">
        <f t="shared" si="31"/>
        <v>627.8927424000002</v>
      </c>
      <c r="F1007" s="180">
        <v>0.12</v>
      </c>
    </row>
    <row r="1008" spans="1:6">
      <c r="A1008" s="358" t="s">
        <v>2204</v>
      </c>
      <c r="B1008" s="73" t="s">
        <v>2202</v>
      </c>
      <c r="C1008" s="220">
        <v>533.92240000000004</v>
      </c>
      <c r="D1008" s="94">
        <f t="shared" si="30"/>
        <v>560.6185200000001</v>
      </c>
      <c r="E1008" s="94">
        <f t="shared" si="31"/>
        <v>627.8927424000002</v>
      </c>
      <c r="F1008" s="180">
        <v>0.12</v>
      </c>
    </row>
    <row r="1009" spans="1:6">
      <c r="A1009" s="358" t="s">
        <v>2205</v>
      </c>
      <c r="B1009" s="73" t="s">
        <v>2202</v>
      </c>
      <c r="C1009" s="220">
        <v>533.92240000000004</v>
      </c>
      <c r="D1009" s="94">
        <f t="shared" si="30"/>
        <v>560.6185200000001</v>
      </c>
      <c r="E1009" s="94">
        <f t="shared" si="31"/>
        <v>627.8927424000002</v>
      </c>
      <c r="F1009" s="180">
        <v>0.12</v>
      </c>
    </row>
    <row r="1010" spans="1:6">
      <c r="A1010" s="358" t="s">
        <v>2207</v>
      </c>
      <c r="B1010" s="73" t="s">
        <v>2206</v>
      </c>
      <c r="C1010" s="220">
        <v>555.40319999999997</v>
      </c>
      <c r="D1010" s="94">
        <f t="shared" si="30"/>
        <v>583.17336</v>
      </c>
      <c r="E1010" s="94">
        <f t="shared" si="31"/>
        <v>653.15416320000008</v>
      </c>
      <c r="F1010" s="180">
        <v>0.12</v>
      </c>
    </row>
    <row r="1011" spans="1:6">
      <c r="A1011" s="358" t="s">
        <v>2208</v>
      </c>
      <c r="B1011" s="73" t="s">
        <v>2206</v>
      </c>
      <c r="C1011" s="220">
        <v>555.40319999999997</v>
      </c>
      <c r="D1011" s="94">
        <f t="shared" si="30"/>
        <v>583.17336</v>
      </c>
      <c r="E1011" s="94">
        <f t="shared" si="31"/>
        <v>653.15416320000008</v>
      </c>
      <c r="F1011" s="180">
        <v>0.12</v>
      </c>
    </row>
    <row r="1012" spans="1:6">
      <c r="A1012" s="358" t="s">
        <v>2209</v>
      </c>
      <c r="B1012" s="73" t="s">
        <v>2206</v>
      </c>
      <c r="C1012" s="220">
        <v>555.40319999999997</v>
      </c>
      <c r="D1012" s="94">
        <f t="shared" si="30"/>
        <v>583.17336</v>
      </c>
      <c r="E1012" s="94">
        <f t="shared" si="31"/>
        <v>653.15416320000008</v>
      </c>
      <c r="F1012" s="180">
        <v>0.12</v>
      </c>
    </row>
    <row r="1013" spans="1:6">
      <c r="A1013" s="358" t="s">
        <v>2211</v>
      </c>
      <c r="B1013" s="73" t="s">
        <v>2210</v>
      </c>
      <c r="C1013" s="220">
        <v>981.61360000000002</v>
      </c>
      <c r="D1013" s="94">
        <f t="shared" si="30"/>
        <v>1030.6942800000002</v>
      </c>
      <c r="E1013" s="94">
        <f t="shared" si="31"/>
        <v>1154.3775936000002</v>
      </c>
      <c r="F1013" s="180">
        <v>0.12</v>
      </c>
    </row>
    <row r="1014" spans="1:6">
      <c r="A1014" s="358" t="s">
        <v>2212</v>
      </c>
      <c r="B1014" s="73" t="s">
        <v>2210</v>
      </c>
      <c r="C1014" s="220">
        <v>981.61360000000002</v>
      </c>
      <c r="D1014" s="94">
        <f t="shared" si="30"/>
        <v>1030.6942800000002</v>
      </c>
      <c r="E1014" s="94">
        <f t="shared" si="31"/>
        <v>1154.3775936000002</v>
      </c>
      <c r="F1014" s="180">
        <v>0.12</v>
      </c>
    </row>
    <row r="1015" spans="1:6">
      <c r="A1015" s="358" t="s">
        <v>2213</v>
      </c>
      <c r="B1015" s="73" t="s">
        <v>2210</v>
      </c>
      <c r="C1015" s="220">
        <v>981.61360000000002</v>
      </c>
      <c r="D1015" s="94">
        <f t="shared" si="30"/>
        <v>1030.6942800000002</v>
      </c>
      <c r="E1015" s="94">
        <f t="shared" si="31"/>
        <v>1154.3775936000002</v>
      </c>
      <c r="F1015" s="180">
        <v>0.12</v>
      </c>
    </row>
    <row r="1016" spans="1:6">
      <c r="A1016" s="358" t="s">
        <v>2215</v>
      </c>
      <c r="B1016" s="73" t="s">
        <v>2214</v>
      </c>
      <c r="C1016" s="220">
        <v>578.38879999999995</v>
      </c>
      <c r="D1016" s="94">
        <f t="shared" si="30"/>
        <v>607.30823999999996</v>
      </c>
      <c r="E1016" s="94">
        <f t="shared" si="31"/>
        <v>680.1852288</v>
      </c>
      <c r="F1016" s="180">
        <v>0.12</v>
      </c>
    </row>
    <row r="1017" spans="1:6">
      <c r="A1017" s="358" t="s">
        <v>2216</v>
      </c>
      <c r="B1017" s="73" t="s">
        <v>2214</v>
      </c>
      <c r="C1017" s="220">
        <v>578.38879999999995</v>
      </c>
      <c r="D1017" s="94">
        <f t="shared" si="30"/>
        <v>607.30823999999996</v>
      </c>
      <c r="E1017" s="94">
        <f t="shared" si="31"/>
        <v>680.1852288</v>
      </c>
      <c r="F1017" s="180">
        <v>0.12</v>
      </c>
    </row>
    <row r="1018" spans="1:6">
      <c r="A1018" s="358" t="s">
        <v>2217</v>
      </c>
      <c r="B1018" s="73" t="s">
        <v>2214</v>
      </c>
      <c r="C1018" s="220">
        <v>578.38879999999995</v>
      </c>
      <c r="D1018" s="94">
        <f t="shared" si="30"/>
        <v>607.30823999999996</v>
      </c>
      <c r="E1018" s="94">
        <f t="shared" si="31"/>
        <v>680.1852288</v>
      </c>
      <c r="F1018" s="180">
        <v>0.12</v>
      </c>
    </row>
    <row r="1019" spans="1:6">
      <c r="A1019" s="358" t="s">
        <v>2219</v>
      </c>
      <c r="B1019" s="73" t="s">
        <v>2218</v>
      </c>
      <c r="C1019" s="220">
        <v>644.67920000000004</v>
      </c>
      <c r="D1019" s="94">
        <f t="shared" si="30"/>
        <v>676.91316000000006</v>
      </c>
      <c r="E1019" s="94">
        <f t="shared" si="31"/>
        <v>758.14273920000016</v>
      </c>
      <c r="F1019" s="180">
        <v>0.12</v>
      </c>
    </row>
    <row r="1020" spans="1:6">
      <c r="A1020" s="358" t="s">
        <v>2220</v>
      </c>
      <c r="B1020" s="73" t="s">
        <v>2218</v>
      </c>
      <c r="C1020" s="220">
        <v>644.67920000000004</v>
      </c>
      <c r="D1020" s="94">
        <f t="shared" si="30"/>
        <v>676.91316000000006</v>
      </c>
      <c r="E1020" s="94">
        <f t="shared" si="31"/>
        <v>758.14273920000016</v>
      </c>
      <c r="F1020" s="180">
        <v>0.12</v>
      </c>
    </row>
    <row r="1021" spans="1:6">
      <c r="A1021" s="358" t="s">
        <v>2221</v>
      </c>
      <c r="B1021" s="73" t="s">
        <v>2218</v>
      </c>
      <c r="C1021" s="220">
        <v>644.67920000000004</v>
      </c>
      <c r="D1021" s="94">
        <f t="shared" si="30"/>
        <v>676.91316000000006</v>
      </c>
      <c r="E1021" s="94">
        <f t="shared" si="31"/>
        <v>758.14273920000016</v>
      </c>
      <c r="F1021" s="180">
        <v>0.12</v>
      </c>
    </row>
    <row r="1022" spans="1:6">
      <c r="A1022" s="358" t="s">
        <v>2223</v>
      </c>
      <c r="B1022" s="73" t="s">
        <v>2222</v>
      </c>
      <c r="C1022" s="220">
        <v>639.47839999999997</v>
      </c>
      <c r="D1022" s="94">
        <f t="shared" si="30"/>
        <v>671.45231999999999</v>
      </c>
      <c r="E1022" s="94">
        <f t="shared" si="31"/>
        <v>752.02659840000001</v>
      </c>
      <c r="F1022" s="180">
        <v>0.12</v>
      </c>
    </row>
    <row r="1023" spans="1:6">
      <c r="A1023" s="358" t="s">
        <v>2225</v>
      </c>
      <c r="B1023" s="73" t="s">
        <v>2224</v>
      </c>
      <c r="C1023" s="220">
        <v>667.34800000000007</v>
      </c>
      <c r="D1023" s="94">
        <f t="shared" si="30"/>
        <v>700.71540000000016</v>
      </c>
      <c r="E1023" s="94">
        <f t="shared" si="31"/>
        <v>784.80124800000021</v>
      </c>
      <c r="F1023" s="180">
        <v>0.12</v>
      </c>
    </row>
    <row r="1024" spans="1:6">
      <c r="A1024" s="358" t="s">
        <v>2227</v>
      </c>
      <c r="B1024" s="73" t="s">
        <v>2226</v>
      </c>
      <c r="C1024" s="220">
        <v>0</v>
      </c>
      <c r="D1024" s="94">
        <f t="shared" ref="D1024:D1087" si="32">C1024*1.05</f>
        <v>0</v>
      </c>
      <c r="E1024" s="94">
        <f t="shared" ref="E1024:E1087" si="33">D1024*1.12</f>
        <v>0</v>
      </c>
      <c r="F1024" s="180">
        <v>0.12</v>
      </c>
    </row>
    <row r="1025" spans="1:6">
      <c r="A1025" s="358" t="s">
        <v>2228</v>
      </c>
      <c r="B1025" s="73" t="s">
        <v>2226</v>
      </c>
      <c r="C1025" s="220">
        <v>0</v>
      </c>
      <c r="D1025" s="94">
        <f t="shared" si="32"/>
        <v>0</v>
      </c>
      <c r="E1025" s="94">
        <f t="shared" si="33"/>
        <v>0</v>
      </c>
      <c r="F1025" s="180">
        <v>0.12</v>
      </c>
    </row>
    <row r="1026" spans="1:6">
      <c r="A1026" s="358" t="s">
        <v>2230</v>
      </c>
      <c r="B1026" s="73" t="s">
        <v>2229</v>
      </c>
      <c r="C1026" s="220">
        <v>693.46640000000002</v>
      </c>
      <c r="D1026" s="94">
        <f t="shared" si="32"/>
        <v>728.13972000000001</v>
      </c>
      <c r="E1026" s="94">
        <f t="shared" si="33"/>
        <v>815.51648640000008</v>
      </c>
      <c r="F1026" s="180">
        <v>0.12</v>
      </c>
    </row>
    <row r="1027" spans="1:6">
      <c r="A1027" s="358" t="s">
        <v>2232</v>
      </c>
      <c r="B1027" s="73" t="s">
        <v>2231</v>
      </c>
      <c r="C1027" s="220">
        <v>773.88080000000002</v>
      </c>
      <c r="D1027" s="94">
        <f t="shared" si="32"/>
        <v>812.57484000000011</v>
      </c>
      <c r="E1027" s="94">
        <f t="shared" si="33"/>
        <v>910.08382080000024</v>
      </c>
      <c r="F1027" s="180">
        <v>0.12</v>
      </c>
    </row>
    <row r="1028" spans="1:6">
      <c r="A1028" s="358" t="s">
        <v>2234</v>
      </c>
      <c r="B1028" s="73" t="s">
        <v>2233</v>
      </c>
      <c r="C1028" s="220">
        <v>640.18240000000003</v>
      </c>
      <c r="D1028" s="94">
        <f t="shared" si="32"/>
        <v>672.19152000000008</v>
      </c>
      <c r="E1028" s="94">
        <f t="shared" si="33"/>
        <v>752.85450240000011</v>
      </c>
      <c r="F1028" s="180">
        <v>0.12</v>
      </c>
    </row>
    <row r="1029" spans="1:6">
      <c r="A1029" s="358" t="s">
        <v>2236</v>
      </c>
      <c r="B1029" s="73" t="s">
        <v>2235</v>
      </c>
      <c r="C1029" s="220">
        <v>533.88720000000001</v>
      </c>
      <c r="D1029" s="94">
        <f t="shared" si="32"/>
        <v>560.58156000000008</v>
      </c>
      <c r="E1029" s="94">
        <f t="shared" si="33"/>
        <v>627.85134720000019</v>
      </c>
      <c r="F1029" s="180">
        <v>0.12</v>
      </c>
    </row>
    <row r="1030" spans="1:6">
      <c r="A1030" s="358" t="s">
        <v>2237</v>
      </c>
      <c r="B1030" s="73" t="s">
        <v>2235</v>
      </c>
      <c r="C1030" s="220">
        <v>533.88720000000001</v>
      </c>
      <c r="D1030" s="94">
        <f t="shared" si="32"/>
        <v>560.58156000000008</v>
      </c>
      <c r="E1030" s="94">
        <f t="shared" si="33"/>
        <v>627.85134720000019</v>
      </c>
      <c r="F1030" s="180">
        <v>0.12</v>
      </c>
    </row>
    <row r="1031" spans="1:6">
      <c r="A1031" s="358" t="s">
        <v>2238</v>
      </c>
      <c r="B1031" s="73" t="s">
        <v>2235</v>
      </c>
      <c r="C1031" s="220">
        <v>533.88720000000001</v>
      </c>
      <c r="D1031" s="94">
        <f t="shared" si="32"/>
        <v>560.58156000000008</v>
      </c>
      <c r="E1031" s="94">
        <f t="shared" si="33"/>
        <v>627.85134720000019</v>
      </c>
      <c r="F1031" s="180">
        <v>0.12</v>
      </c>
    </row>
    <row r="1032" spans="1:6">
      <c r="A1032" s="358" t="s">
        <v>2240</v>
      </c>
      <c r="B1032" s="73" t="s">
        <v>2239</v>
      </c>
      <c r="C1032" s="220">
        <v>716.13519999999994</v>
      </c>
      <c r="D1032" s="94">
        <f t="shared" si="32"/>
        <v>751.94195999999999</v>
      </c>
      <c r="E1032" s="94">
        <f t="shared" si="33"/>
        <v>842.17499520000013</v>
      </c>
      <c r="F1032" s="180">
        <v>0.12</v>
      </c>
    </row>
    <row r="1033" spans="1:6">
      <c r="A1033" s="358" t="s">
        <v>2242</v>
      </c>
      <c r="B1033" s="73" t="s">
        <v>2241</v>
      </c>
      <c r="C1033" s="220">
        <v>599.86959999999999</v>
      </c>
      <c r="D1033" s="94">
        <f t="shared" si="32"/>
        <v>629.86307999999997</v>
      </c>
      <c r="E1033" s="94">
        <f t="shared" si="33"/>
        <v>705.4466496</v>
      </c>
      <c r="F1033" s="180">
        <v>0.12</v>
      </c>
    </row>
    <row r="1034" spans="1:6">
      <c r="A1034" s="358" t="s">
        <v>2243</v>
      </c>
      <c r="B1034" s="73" t="s">
        <v>2241</v>
      </c>
      <c r="C1034" s="220">
        <v>599.86959999999999</v>
      </c>
      <c r="D1034" s="94">
        <f t="shared" si="32"/>
        <v>629.86307999999997</v>
      </c>
      <c r="E1034" s="94">
        <f t="shared" si="33"/>
        <v>705.4466496</v>
      </c>
      <c r="F1034" s="180">
        <v>0.12</v>
      </c>
    </row>
    <row r="1035" spans="1:6">
      <c r="A1035" s="358" t="s">
        <v>2244</v>
      </c>
      <c r="B1035" s="73" t="s">
        <v>2241</v>
      </c>
      <c r="C1035" s="220">
        <v>599.86959999999999</v>
      </c>
      <c r="D1035" s="94">
        <f t="shared" si="32"/>
        <v>629.86307999999997</v>
      </c>
      <c r="E1035" s="94">
        <f t="shared" si="33"/>
        <v>705.4466496</v>
      </c>
      <c r="F1035" s="180">
        <v>0.12</v>
      </c>
    </row>
    <row r="1036" spans="1:6">
      <c r="A1036" s="358" t="s">
        <v>2246</v>
      </c>
      <c r="B1036" s="73" t="s">
        <v>2245</v>
      </c>
      <c r="C1036" s="220">
        <v>555.40319999999997</v>
      </c>
      <c r="D1036" s="94">
        <f t="shared" si="32"/>
        <v>583.17336</v>
      </c>
      <c r="E1036" s="94">
        <f t="shared" si="33"/>
        <v>653.15416320000008</v>
      </c>
      <c r="F1036" s="180">
        <v>0.12</v>
      </c>
    </row>
    <row r="1037" spans="1:6">
      <c r="A1037" s="358" t="s">
        <v>2247</v>
      </c>
      <c r="B1037" s="73" t="s">
        <v>2245</v>
      </c>
      <c r="C1037" s="220">
        <v>555.40319999999997</v>
      </c>
      <c r="D1037" s="94">
        <f t="shared" si="32"/>
        <v>583.17336</v>
      </c>
      <c r="E1037" s="94">
        <f t="shared" si="33"/>
        <v>653.15416320000008</v>
      </c>
      <c r="F1037" s="180">
        <v>0.12</v>
      </c>
    </row>
    <row r="1038" spans="1:6">
      <c r="A1038" s="358" t="s">
        <v>2248</v>
      </c>
      <c r="B1038" s="73" t="s">
        <v>2245</v>
      </c>
      <c r="C1038" s="220">
        <v>555.40319999999997</v>
      </c>
      <c r="D1038" s="94">
        <f t="shared" si="32"/>
        <v>583.17336</v>
      </c>
      <c r="E1038" s="94">
        <f t="shared" si="33"/>
        <v>653.15416320000008</v>
      </c>
      <c r="F1038" s="180">
        <v>0.12</v>
      </c>
    </row>
    <row r="1039" spans="1:6">
      <c r="A1039" s="358" t="s">
        <v>2250</v>
      </c>
      <c r="B1039" s="73" t="s">
        <v>2249</v>
      </c>
      <c r="C1039" s="220">
        <v>599.86959999999999</v>
      </c>
      <c r="D1039" s="94">
        <f t="shared" si="32"/>
        <v>629.86307999999997</v>
      </c>
      <c r="E1039" s="94">
        <f t="shared" si="33"/>
        <v>705.4466496</v>
      </c>
      <c r="F1039" s="180">
        <v>0.12</v>
      </c>
    </row>
    <row r="1040" spans="1:6">
      <c r="A1040" s="358" t="s">
        <v>2251</v>
      </c>
      <c r="B1040" s="73" t="s">
        <v>2249</v>
      </c>
      <c r="C1040" s="220">
        <v>599.86959999999999</v>
      </c>
      <c r="D1040" s="94">
        <f t="shared" si="32"/>
        <v>629.86307999999997</v>
      </c>
      <c r="E1040" s="94">
        <f t="shared" si="33"/>
        <v>705.4466496</v>
      </c>
      <c r="F1040" s="180">
        <v>0.12</v>
      </c>
    </row>
    <row r="1041" spans="1:6">
      <c r="A1041" s="358" t="s">
        <v>2252</v>
      </c>
      <c r="B1041" s="73" t="s">
        <v>2249</v>
      </c>
      <c r="C1041" s="220">
        <v>599.86959999999999</v>
      </c>
      <c r="D1041" s="94">
        <f t="shared" si="32"/>
        <v>629.86307999999997</v>
      </c>
      <c r="E1041" s="94">
        <f t="shared" si="33"/>
        <v>705.4466496</v>
      </c>
      <c r="F1041" s="180">
        <v>0.12</v>
      </c>
    </row>
    <row r="1042" spans="1:6">
      <c r="A1042" s="358" t="s">
        <v>2254</v>
      </c>
      <c r="B1042" s="73" t="s">
        <v>2253</v>
      </c>
      <c r="C1042" s="220">
        <v>666.96960000000001</v>
      </c>
      <c r="D1042" s="94">
        <f t="shared" si="32"/>
        <v>700.31808000000001</v>
      </c>
      <c r="E1042" s="94">
        <f t="shared" si="33"/>
        <v>784.35624960000007</v>
      </c>
      <c r="F1042" s="180">
        <v>0.12</v>
      </c>
    </row>
    <row r="1043" spans="1:6">
      <c r="A1043" s="358" t="s">
        <v>2256</v>
      </c>
      <c r="B1043" s="73" t="s">
        <v>2255</v>
      </c>
      <c r="C1043" s="220">
        <v>718.33519999999999</v>
      </c>
      <c r="D1043" s="94">
        <f t="shared" si="32"/>
        <v>754.25196000000005</v>
      </c>
      <c r="E1043" s="94">
        <f t="shared" si="33"/>
        <v>844.76219520000018</v>
      </c>
      <c r="F1043" s="180">
        <v>0.12</v>
      </c>
    </row>
    <row r="1044" spans="1:6">
      <c r="A1044" s="358" t="s">
        <v>2258</v>
      </c>
      <c r="B1044" s="73" t="s">
        <v>2257</v>
      </c>
      <c r="C1044" s="220">
        <v>756.1576</v>
      </c>
      <c r="D1044" s="94">
        <f t="shared" si="32"/>
        <v>793.96548000000007</v>
      </c>
      <c r="E1044" s="94">
        <f t="shared" si="33"/>
        <v>889.24133760000018</v>
      </c>
      <c r="F1044" s="180">
        <v>0.12</v>
      </c>
    </row>
    <row r="1045" spans="1:6">
      <c r="A1045" s="358" t="s">
        <v>2259</v>
      </c>
      <c r="B1045" s="73" t="s">
        <v>2257</v>
      </c>
      <c r="C1045" s="220">
        <v>756.1576</v>
      </c>
      <c r="D1045" s="94">
        <f t="shared" si="32"/>
        <v>793.96548000000007</v>
      </c>
      <c r="E1045" s="94">
        <f t="shared" si="33"/>
        <v>889.24133760000018</v>
      </c>
      <c r="F1045" s="180">
        <v>0.12</v>
      </c>
    </row>
    <row r="1046" spans="1:6">
      <c r="A1046" s="358" t="s">
        <v>2260</v>
      </c>
      <c r="B1046" s="73" t="s">
        <v>2257</v>
      </c>
      <c r="C1046" s="220">
        <v>756.1576</v>
      </c>
      <c r="D1046" s="94">
        <f t="shared" si="32"/>
        <v>793.96548000000007</v>
      </c>
      <c r="E1046" s="94">
        <f t="shared" si="33"/>
        <v>889.24133760000018</v>
      </c>
      <c r="F1046" s="180">
        <v>0.12</v>
      </c>
    </row>
    <row r="1047" spans="1:6">
      <c r="A1047" s="358" t="s">
        <v>2262</v>
      </c>
      <c r="B1047" s="73" t="s">
        <v>2261</v>
      </c>
      <c r="C1047" s="220">
        <v>939.67279999999994</v>
      </c>
      <c r="D1047" s="94">
        <f t="shared" si="32"/>
        <v>986.65643999999998</v>
      </c>
      <c r="E1047" s="94">
        <f t="shared" si="33"/>
        <v>1105.0552128000002</v>
      </c>
      <c r="F1047" s="180">
        <v>0.12</v>
      </c>
    </row>
    <row r="1048" spans="1:6">
      <c r="A1048" s="358" t="s">
        <v>2263</v>
      </c>
      <c r="B1048" s="73" t="s">
        <v>2261</v>
      </c>
      <c r="C1048" s="220">
        <v>939.67279999999994</v>
      </c>
      <c r="D1048" s="94">
        <f t="shared" si="32"/>
        <v>986.65643999999998</v>
      </c>
      <c r="E1048" s="94">
        <f t="shared" si="33"/>
        <v>1105.0552128000002</v>
      </c>
      <c r="F1048" s="180">
        <v>0.12</v>
      </c>
    </row>
    <row r="1049" spans="1:6">
      <c r="A1049" s="358" t="s">
        <v>2264</v>
      </c>
      <c r="B1049" s="73" t="s">
        <v>2261</v>
      </c>
      <c r="C1049" s="220">
        <v>939.67279999999994</v>
      </c>
      <c r="D1049" s="94">
        <f t="shared" si="32"/>
        <v>986.65643999999998</v>
      </c>
      <c r="E1049" s="94">
        <f t="shared" si="33"/>
        <v>1105.0552128000002</v>
      </c>
      <c r="F1049" s="180">
        <v>0.12</v>
      </c>
    </row>
    <row r="1050" spans="1:6">
      <c r="A1050" s="358" t="s">
        <v>2266</v>
      </c>
      <c r="B1050" s="73" t="s">
        <v>2265</v>
      </c>
      <c r="C1050" s="220">
        <v>906.87519999999995</v>
      </c>
      <c r="D1050" s="94">
        <f t="shared" si="32"/>
        <v>952.21896000000004</v>
      </c>
      <c r="E1050" s="94">
        <f t="shared" si="33"/>
        <v>1066.4852352</v>
      </c>
      <c r="F1050" s="180">
        <v>0.12</v>
      </c>
    </row>
    <row r="1051" spans="1:6">
      <c r="A1051" s="358" t="s">
        <v>2268</v>
      </c>
      <c r="B1051" s="73" t="s">
        <v>2267</v>
      </c>
      <c r="C1051" s="220">
        <v>1125.4232000000002</v>
      </c>
      <c r="D1051" s="94">
        <f t="shared" si="32"/>
        <v>1181.6943600000002</v>
      </c>
      <c r="E1051" s="94">
        <f t="shared" si="33"/>
        <v>1323.4976832000004</v>
      </c>
      <c r="F1051" s="180">
        <v>0.12</v>
      </c>
    </row>
    <row r="1052" spans="1:6">
      <c r="A1052" s="358" t="s">
        <v>2270</v>
      </c>
      <c r="B1052" s="73" t="s">
        <v>2269</v>
      </c>
      <c r="C1052" s="220">
        <v>666.90800000000002</v>
      </c>
      <c r="D1052" s="94">
        <f t="shared" si="32"/>
        <v>700.25340000000006</v>
      </c>
      <c r="E1052" s="94">
        <f t="shared" si="33"/>
        <v>784.28380800000014</v>
      </c>
      <c r="F1052" s="180">
        <v>0.12</v>
      </c>
    </row>
    <row r="1053" spans="1:6">
      <c r="A1053" s="358" t="s">
        <v>2271</v>
      </c>
      <c r="B1053" s="73" t="s">
        <v>2269</v>
      </c>
      <c r="C1053" s="220">
        <v>666.90800000000002</v>
      </c>
      <c r="D1053" s="94">
        <f t="shared" si="32"/>
        <v>700.25340000000006</v>
      </c>
      <c r="E1053" s="94">
        <f t="shared" si="33"/>
        <v>784.28380800000014</v>
      </c>
      <c r="F1053" s="180">
        <v>0.12</v>
      </c>
    </row>
    <row r="1054" spans="1:6">
      <c r="A1054" s="358" t="s">
        <v>2272</v>
      </c>
      <c r="B1054" s="73" t="s">
        <v>2269</v>
      </c>
      <c r="C1054" s="220">
        <v>666.90800000000002</v>
      </c>
      <c r="D1054" s="94">
        <f t="shared" si="32"/>
        <v>700.25340000000006</v>
      </c>
      <c r="E1054" s="94">
        <f t="shared" si="33"/>
        <v>784.28380800000014</v>
      </c>
      <c r="F1054" s="180">
        <v>0.12</v>
      </c>
    </row>
    <row r="1055" spans="1:6">
      <c r="A1055" s="358" t="s">
        <v>2274</v>
      </c>
      <c r="B1055" s="73" t="s">
        <v>2273</v>
      </c>
      <c r="C1055" s="220">
        <v>711.37440000000004</v>
      </c>
      <c r="D1055" s="94">
        <f t="shared" si="32"/>
        <v>746.94312000000002</v>
      </c>
      <c r="E1055" s="94">
        <f t="shared" si="33"/>
        <v>836.57629440000005</v>
      </c>
      <c r="F1055" s="180">
        <v>0.12</v>
      </c>
    </row>
    <row r="1056" spans="1:6">
      <c r="A1056" s="358" t="s">
        <v>2275</v>
      </c>
      <c r="B1056" s="73" t="s">
        <v>2273</v>
      </c>
      <c r="C1056" s="220">
        <v>711.37440000000004</v>
      </c>
      <c r="D1056" s="94">
        <f t="shared" si="32"/>
        <v>746.94312000000002</v>
      </c>
      <c r="E1056" s="94">
        <f t="shared" si="33"/>
        <v>836.57629440000005</v>
      </c>
      <c r="F1056" s="180">
        <v>0.12</v>
      </c>
    </row>
    <row r="1057" spans="1:6">
      <c r="A1057" s="358" t="s">
        <v>2276</v>
      </c>
      <c r="B1057" s="73" t="s">
        <v>2273</v>
      </c>
      <c r="C1057" s="220">
        <v>711.37440000000004</v>
      </c>
      <c r="D1057" s="94">
        <f t="shared" si="32"/>
        <v>746.94312000000002</v>
      </c>
      <c r="E1057" s="94">
        <f t="shared" si="33"/>
        <v>836.57629440000005</v>
      </c>
      <c r="F1057" s="180">
        <v>0.12</v>
      </c>
    </row>
    <row r="1058" spans="1:6">
      <c r="A1058" s="358" t="s">
        <v>2278</v>
      </c>
      <c r="B1058" s="73" t="s">
        <v>2277</v>
      </c>
      <c r="C1058" s="220">
        <v>666.90800000000002</v>
      </c>
      <c r="D1058" s="94">
        <f t="shared" si="32"/>
        <v>700.25340000000006</v>
      </c>
      <c r="E1058" s="94">
        <f t="shared" si="33"/>
        <v>784.28380800000014</v>
      </c>
      <c r="F1058" s="180">
        <v>0.12</v>
      </c>
    </row>
    <row r="1059" spans="1:6">
      <c r="A1059" s="358" t="s">
        <v>2279</v>
      </c>
      <c r="B1059" s="73" t="s">
        <v>2277</v>
      </c>
      <c r="C1059" s="220">
        <v>666.90800000000002</v>
      </c>
      <c r="D1059" s="94">
        <f t="shared" si="32"/>
        <v>700.25340000000006</v>
      </c>
      <c r="E1059" s="94">
        <f t="shared" si="33"/>
        <v>784.28380800000014</v>
      </c>
      <c r="F1059" s="180">
        <v>0.12</v>
      </c>
    </row>
    <row r="1060" spans="1:6">
      <c r="A1060" s="358" t="s">
        <v>2280</v>
      </c>
      <c r="B1060" s="73" t="s">
        <v>2277</v>
      </c>
      <c r="C1060" s="220">
        <v>666.90800000000002</v>
      </c>
      <c r="D1060" s="94">
        <f t="shared" si="32"/>
        <v>700.25340000000006</v>
      </c>
      <c r="E1060" s="94">
        <f t="shared" si="33"/>
        <v>784.28380800000014</v>
      </c>
      <c r="F1060" s="180">
        <v>0.12</v>
      </c>
    </row>
    <row r="1061" spans="1:6">
      <c r="A1061" s="358" t="s">
        <v>2282</v>
      </c>
      <c r="B1061" s="73" t="s">
        <v>2281</v>
      </c>
      <c r="C1061" s="220">
        <v>911.46879999999999</v>
      </c>
      <c r="D1061" s="94">
        <f t="shared" si="32"/>
        <v>957.04223999999999</v>
      </c>
      <c r="E1061" s="94">
        <f t="shared" si="33"/>
        <v>1071.8873088</v>
      </c>
      <c r="F1061" s="180">
        <v>0.12</v>
      </c>
    </row>
    <row r="1062" spans="1:6">
      <c r="A1062" s="358" t="s">
        <v>2283</v>
      </c>
      <c r="B1062" s="73" t="s">
        <v>2281</v>
      </c>
      <c r="C1062" s="220">
        <v>911.46879999999999</v>
      </c>
      <c r="D1062" s="94">
        <f t="shared" si="32"/>
        <v>957.04223999999999</v>
      </c>
      <c r="E1062" s="94">
        <f t="shared" si="33"/>
        <v>1071.8873088</v>
      </c>
      <c r="F1062" s="180">
        <v>0.12</v>
      </c>
    </row>
    <row r="1063" spans="1:6">
      <c r="A1063" s="358" t="s">
        <v>2284</v>
      </c>
      <c r="B1063" s="73" t="s">
        <v>2281</v>
      </c>
      <c r="C1063" s="220">
        <v>911.46879999999999</v>
      </c>
      <c r="D1063" s="94">
        <f t="shared" si="32"/>
        <v>957.04223999999999</v>
      </c>
      <c r="E1063" s="94">
        <f t="shared" si="33"/>
        <v>1071.8873088</v>
      </c>
      <c r="F1063" s="180">
        <v>0.12</v>
      </c>
    </row>
    <row r="1064" spans="1:6">
      <c r="A1064" s="358" t="s">
        <v>2286</v>
      </c>
      <c r="B1064" s="73" t="s">
        <v>2285</v>
      </c>
      <c r="C1064" s="220">
        <v>1178.6279999999999</v>
      </c>
      <c r="D1064" s="94">
        <f t="shared" si="32"/>
        <v>1237.5593999999999</v>
      </c>
      <c r="E1064" s="94">
        <f t="shared" si="33"/>
        <v>1386.0665280000001</v>
      </c>
      <c r="F1064" s="180">
        <v>0.12</v>
      </c>
    </row>
    <row r="1065" spans="1:6">
      <c r="A1065" s="358" t="s">
        <v>2287</v>
      </c>
      <c r="B1065" s="73" t="s">
        <v>2285</v>
      </c>
      <c r="C1065" s="220">
        <v>1178.6279999999999</v>
      </c>
      <c r="D1065" s="94">
        <f t="shared" si="32"/>
        <v>1237.5593999999999</v>
      </c>
      <c r="E1065" s="94">
        <f t="shared" si="33"/>
        <v>1386.0665280000001</v>
      </c>
      <c r="F1065" s="180">
        <v>0.12</v>
      </c>
    </row>
    <row r="1066" spans="1:6">
      <c r="A1066" s="358" t="s">
        <v>2288</v>
      </c>
      <c r="B1066" s="73" t="s">
        <v>2285</v>
      </c>
      <c r="C1066" s="220">
        <v>1178.6279999999999</v>
      </c>
      <c r="D1066" s="94">
        <f t="shared" si="32"/>
        <v>1237.5593999999999</v>
      </c>
      <c r="E1066" s="94">
        <f t="shared" si="33"/>
        <v>1386.0665280000001</v>
      </c>
      <c r="F1066" s="180">
        <v>0.12</v>
      </c>
    </row>
    <row r="1067" spans="1:6">
      <c r="A1067" s="358" t="s">
        <v>2290</v>
      </c>
      <c r="B1067" s="73" t="s">
        <v>2289</v>
      </c>
      <c r="C1067" s="220">
        <v>733.60320000000002</v>
      </c>
      <c r="D1067" s="94">
        <f t="shared" si="32"/>
        <v>770.28336000000002</v>
      </c>
      <c r="E1067" s="94">
        <f t="shared" si="33"/>
        <v>862.71736320000014</v>
      </c>
      <c r="F1067" s="180">
        <v>0.12</v>
      </c>
    </row>
    <row r="1068" spans="1:6">
      <c r="A1068" s="358" t="s">
        <v>2291</v>
      </c>
      <c r="B1068" s="73" t="s">
        <v>2289</v>
      </c>
      <c r="C1068" s="220">
        <v>733.60320000000002</v>
      </c>
      <c r="D1068" s="94">
        <f t="shared" si="32"/>
        <v>770.28336000000002</v>
      </c>
      <c r="E1068" s="94">
        <f t="shared" si="33"/>
        <v>862.71736320000014</v>
      </c>
      <c r="F1068" s="180">
        <v>0.12</v>
      </c>
    </row>
    <row r="1069" spans="1:6">
      <c r="A1069" s="358" t="s">
        <v>2292</v>
      </c>
      <c r="B1069" s="73" t="s">
        <v>2289</v>
      </c>
      <c r="C1069" s="220">
        <v>733.60320000000002</v>
      </c>
      <c r="D1069" s="94">
        <f t="shared" si="32"/>
        <v>770.28336000000002</v>
      </c>
      <c r="E1069" s="94">
        <f t="shared" si="33"/>
        <v>862.71736320000014</v>
      </c>
      <c r="F1069" s="180">
        <v>0.12</v>
      </c>
    </row>
    <row r="1070" spans="1:6">
      <c r="A1070" s="358" t="s">
        <v>2294</v>
      </c>
      <c r="B1070" s="73" t="s">
        <v>2293</v>
      </c>
      <c r="C1070" s="220">
        <v>599.86959999999999</v>
      </c>
      <c r="D1070" s="94">
        <f t="shared" si="32"/>
        <v>629.86307999999997</v>
      </c>
      <c r="E1070" s="94">
        <f t="shared" si="33"/>
        <v>705.4466496</v>
      </c>
      <c r="F1070" s="180">
        <v>0.12</v>
      </c>
    </row>
    <row r="1071" spans="1:6">
      <c r="A1071" s="358" t="s">
        <v>2295</v>
      </c>
      <c r="B1071" s="73" t="s">
        <v>2293</v>
      </c>
      <c r="C1071" s="220">
        <v>599.86959999999999</v>
      </c>
      <c r="D1071" s="94">
        <f t="shared" si="32"/>
        <v>629.86307999999997</v>
      </c>
      <c r="E1071" s="94">
        <f t="shared" si="33"/>
        <v>705.4466496</v>
      </c>
      <c r="F1071" s="180">
        <v>0.12</v>
      </c>
    </row>
    <row r="1072" spans="1:6">
      <c r="A1072" s="358" t="s">
        <v>2296</v>
      </c>
      <c r="B1072" s="73" t="s">
        <v>2293</v>
      </c>
      <c r="C1072" s="220">
        <v>599.86959999999999</v>
      </c>
      <c r="D1072" s="94">
        <f t="shared" si="32"/>
        <v>629.86307999999997</v>
      </c>
      <c r="E1072" s="94">
        <f t="shared" si="33"/>
        <v>705.4466496</v>
      </c>
      <c r="F1072" s="180">
        <v>0.12</v>
      </c>
    </row>
    <row r="1073" spans="1:6">
      <c r="A1073" s="358" t="s">
        <v>2298</v>
      </c>
      <c r="B1073" s="73" t="s">
        <v>2297</v>
      </c>
      <c r="C1073" s="220">
        <v>756.1576</v>
      </c>
      <c r="D1073" s="94">
        <f t="shared" si="32"/>
        <v>793.96548000000007</v>
      </c>
      <c r="E1073" s="94">
        <f t="shared" si="33"/>
        <v>889.24133760000018</v>
      </c>
      <c r="F1073" s="180">
        <v>0.12</v>
      </c>
    </row>
    <row r="1074" spans="1:6">
      <c r="A1074" s="358" t="s">
        <v>2299</v>
      </c>
      <c r="B1074" s="73" t="s">
        <v>2297</v>
      </c>
      <c r="C1074" s="220">
        <v>756.1576</v>
      </c>
      <c r="D1074" s="94">
        <f t="shared" si="32"/>
        <v>793.96548000000007</v>
      </c>
      <c r="E1074" s="94">
        <f t="shared" si="33"/>
        <v>889.24133760000018</v>
      </c>
      <c r="F1074" s="180">
        <v>0.12</v>
      </c>
    </row>
    <row r="1075" spans="1:6">
      <c r="A1075" s="358" t="s">
        <v>2300</v>
      </c>
      <c r="B1075" s="73" t="s">
        <v>2297</v>
      </c>
      <c r="C1075" s="220">
        <v>756.1576</v>
      </c>
      <c r="D1075" s="94">
        <f t="shared" si="32"/>
        <v>793.96548000000007</v>
      </c>
      <c r="E1075" s="94">
        <f t="shared" si="33"/>
        <v>889.24133760000018</v>
      </c>
      <c r="F1075" s="180">
        <v>0.12</v>
      </c>
    </row>
    <row r="1076" spans="1:6">
      <c r="A1076" s="358" t="s">
        <v>2302</v>
      </c>
      <c r="B1076" s="73" t="s">
        <v>2301</v>
      </c>
      <c r="C1076" s="220">
        <v>733.60320000000002</v>
      </c>
      <c r="D1076" s="94">
        <f t="shared" si="32"/>
        <v>770.28336000000002</v>
      </c>
      <c r="E1076" s="94">
        <f t="shared" si="33"/>
        <v>862.71736320000014</v>
      </c>
      <c r="F1076" s="180">
        <v>0.12</v>
      </c>
    </row>
    <row r="1077" spans="1:6">
      <c r="A1077" s="358" t="s">
        <v>2303</v>
      </c>
      <c r="B1077" s="73" t="s">
        <v>2301</v>
      </c>
      <c r="C1077" s="220">
        <v>733.60320000000002</v>
      </c>
      <c r="D1077" s="94">
        <f t="shared" si="32"/>
        <v>770.28336000000002</v>
      </c>
      <c r="E1077" s="94">
        <f t="shared" si="33"/>
        <v>862.71736320000014</v>
      </c>
      <c r="F1077" s="180">
        <v>0.12</v>
      </c>
    </row>
    <row r="1078" spans="1:6">
      <c r="A1078" s="358" t="s">
        <v>2304</v>
      </c>
      <c r="B1078" s="73" t="s">
        <v>2301</v>
      </c>
      <c r="C1078" s="220">
        <v>733.60320000000002</v>
      </c>
      <c r="D1078" s="94">
        <f t="shared" si="32"/>
        <v>770.28336000000002</v>
      </c>
      <c r="E1078" s="94">
        <f t="shared" si="33"/>
        <v>862.71736320000014</v>
      </c>
      <c r="F1078" s="180">
        <v>0.12</v>
      </c>
    </row>
    <row r="1079" spans="1:6">
      <c r="A1079" s="358" t="s">
        <v>2306</v>
      </c>
      <c r="B1079" s="73" t="s">
        <v>2305</v>
      </c>
      <c r="C1079" s="220">
        <v>882.11199999999997</v>
      </c>
      <c r="D1079" s="94">
        <f t="shared" si="32"/>
        <v>926.21759999999995</v>
      </c>
      <c r="E1079" s="94">
        <f t="shared" si="33"/>
        <v>1037.3637120000001</v>
      </c>
      <c r="F1079" s="180">
        <v>0.12</v>
      </c>
    </row>
    <row r="1080" spans="1:6">
      <c r="A1080" s="358" t="s">
        <v>2308</v>
      </c>
      <c r="B1080" s="73" t="s">
        <v>2307</v>
      </c>
      <c r="C1080" s="220">
        <v>720.07759999999996</v>
      </c>
      <c r="D1080" s="94">
        <f t="shared" si="32"/>
        <v>756.08147999999994</v>
      </c>
      <c r="E1080" s="94">
        <f t="shared" si="33"/>
        <v>846.81125759999998</v>
      </c>
      <c r="F1080" s="180">
        <v>0.12</v>
      </c>
    </row>
    <row r="1081" spans="1:6">
      <c r="A1081" s="358" t="s">
        <v>2310</v>
      </c>
      <c r="B1081" s="73" t="s">
        <v>2309</v>
      </c>
      <c r="C1081" s="220">
        <v>939.67279999999994</v>
      </c>
      <c r="D1081" s="94">
        <f t="shared" si="32"/>
        <v>986.65643999999998</v>
      </c>
      <c r="E1081" s="94">
        <f t="shared" si="33"/>
        <v>1105.0552128000002</v>
      </c>
      <c r="F1081" s="180">
        <v>0.12</v>
      </c>
    </row>
    <row r="1082" spans="1:6">
      <c r="A1082" s="358" t="s">
        <v>2311</v>
      </c>
      <c r="B1082" s="73" t="s">
        <v>2309</v>
      </c>
      <c r="C1082" s="220">
        <v>939.67279999999994</v>
      </c>
      <c r="D1082" s="94">
        <f t="shared" si="32"/>
        <v>986.65643999999998</v>
      </c>
      <c r="E1082" s="94">
        <f t="shared" si="33"/>
        <v>1105.0552128000002</v>
      </c>
      <c r="F1082" s="180">
        <v>0.12</v>
      </c>
    </row>
    <row r="1083" spans="1:6">
      <c r="A1083" s="358" t="s">
        <v>2312</v>
      </c>
      <c r="B1083" s="73" t="s">
        <v>2309</v>
      </c>
      <c r="C1083" s="220">
        <v>939.67279999999994</v>
      </c>
      <c r="D1083" s="94">
        <f t="shared" si="32"/>
        <v>986.65643999999998</v>
      </c>
      <c r="E1083" s="94">
        <f t="shared" si="33"/>
        <v>1105.0552128000002</v>
      </c>
      <c r="F1083" s="180">
        <v>0.12</v>
      </c>
    </row>
    <row r="1084" spans="1:6">
      <c r="A1084" s="358" t="s">
        <v>2314</v>
      </c>
      <c r="B1084" s="73" t="s">
        <v>2313</v>
      </c>
      <c r="C1084" s="220">
        <v>1623.9344000000001</v>
      </c>
      <c r="D1084" s="94">
        <f t="shared" si="32"/>
        <v>1705.1311200000002</v>
      </c>
      <c r="E1084" s="94">
        <f t="shared" si="33"/>
        <v>1909.7468544000005</v>
      </c>
      <c r="F1084" s="180">
        <v>0.12</v>
      </c>
    </row>
    <row r="1085" spans="1:6">
      <c r="A1085" s="358" t="s">
        <v>2315</v>
      </c>
      <c r="B1085" s="73" t="s">
        <v>2313</v>
      </c>
      <c r="C1085" s="220">
        <v>1623.9344000000001</v>
      </c>
      <c r="D1085" s="94">
        <f t="shared" si="32"/>
        <v>1705.1311200000002</v>
      </c>
      <c r="E1085" s="94">
        <f t="shared" si="33"/>
        <v>1909.7468544000005</v>
      </c>
      <c r="F1085" s="180">
        <v>0.12</v>
      </c>
    </row>
    <row r="1086" spans="1:6">
      <c r="A1086" s="358" t="s">
        <v>2316</v>
      </c>
      <c r="B1086" s="73" t="s">
        <v>2313</v>
      </c>
      <c r="C1086" s="220">
        <v>1623.9344000000001</v>
      </c>
      <c r="D1086" s="94">
        <f t="shared" si="32"/>
        <v>1705.1311200000002</v>
      </c>
      <c r="E1086" s="94">
        <f t="shared" si="33"/>
        <v>1909.7468544000005</v>
      </c>
      <c r="F1086" s="180">
        <v>0.12</v>
      </c>
    </row>
    <row r="1087" spans="1:6">
      <c r="A1087" s="358" t="s">
        <v>2318</v>
      </c>
      <c r="B1087" s="73" t="s">
        <v>2317</v>
      </c>
      <c r="C1087" s="220">
        <v>1222.7688000000001</v>
      </c>
      <c r="D1087" s="94">
        <f t="shared" si="32"/>
        <v>1283.90724</v>
      </c>
      <c r="E1087" s="94">
        <f t="shared" si="33"/>
        <v>1437.9761088000002</v>
      </c>
      <c r="F1087" s="180">
        <v>0.12</v>
      </c>
    </row>
    <row r="1088" spans="1:6">
      <c r="A1088" s="358" t="s">
        <v>2319</v>
      </c>
      <c r="B1088" s="73" t="s">
        <v>2317</v>
      </c>
      <c r="C1088" s="220">
        <v>1222.7688000000001</v>
      </c>
      <c r="D1088" s="94">
        <f t="shared" ref="D1088:D1151" si="34">C1088*1.05</f>
        <v>1283.90724</v>
      </c>
      <c r="E1088" s="94">
        <f t="shared" ref="E1088:E1151" si="35">D1088*1.12</f>
        <v>1437.9761088000002</v>
      </c>
      <c r="F1088" s="180">
        <v>0.12</v>
      </c>
    </row>
    <row r="1089" spans="1:6">
      <c r="A1089" s="358" t="s">
        <v>2320</v>
      </c>
      <c r="B1089" s="73" t="s">
        <v>2317</v>
      </c>
      <c r="C1089" s="220">
        <v>1222.7688000000001</v>
      </c>
      <c r="D1089" s="94">
        <f t="shared" si="34"/>
        <v>1283.90724</v>
      </c>
      <c r="E1089" s="94">
        <f t="shared" si="35"/>
        <v>1437.9761088000002</v>
      </c>
      <c r="F1089" s="180">
        <v>0.12</v>
      </c>
    </row>
    <row r="1090" spans="1:6">
      <c r="A1090" s="358" t="s">
        <v>2322</v>
      </c>
      <c r="B1090" s="73" t="s">
        <v>2321</v>
      </c>
      <c r="C1090" s="220">
        <v>1113.5167999999999</v>
      </c>
      <c r="D1090" s="94">
        <f t="shared" si="34"/>
        <v>1169.19264</v>
      </c>
      <c r="E1090" s="94">
        <f t="shared" si="35"/>
        <v>1309.4957568000002</v>
      </c>
      <c r="F1090" s="180">
        <v>0.12</v>
      </c>
    </row>
    <row r="1091" spans="1:6">
      <c r="A1091" s="358" t="s">
        <v>2323</v>
      </c>
      <c r="B1091" s="73" t="s">
        <v>2321</v>
      </c>
      <c r="C1091" s="220">
        <v>1113.5167999999999</v>
      </c>
      <c r="D1091" s="94">
        <f t="shared" si="34"/>
        <v>1169.19264</v>
      </c>
      <c r="E1091" s="94">
        <f t="shared" si="35"/>
        <v>1309.4957568000002</v>
      </c>
      <c r="F1091" s="180">
        <v>0.12</v>
      </c>
    </row>
    <row r="1092" spans="1:6">
      <c r="A1092" s="358" t="s">
        <v>2324</v>
      </c>
      <c r="B1092" s="73" t="s">
        <v>2321</v>
      </c>
      <c r="C1092" s="220">
        <v>1113.5167999999999</v>
      </c>
      <c r="D1092" s="94">
        <f t="shared" si="34"/>
        <v>1169.19264</v>
      </c>
      <c r="E1092" s="94">
        <f t="shared" si="35"/>
        <v>1309.4957568000002</v>
      </c>
      <c r="F1092" s="180">
        <v>0.12</v>
      </c>
    </row>
    <row r="1093" spans="1:6">
      <c r="A1093" s="358" t="s">
        <v>2326</v>
      </c>
      <c r="B1093" s="73" t="s">
        <v>2325</v>
      </c>
      <c r="C1093" s="220">
        <v>1080.508</v>
      </c>
      <c r="D1093" s="94">
        <f t="shared" si="34"/>
        <v>1134.5334</v>
      </c>
      <c r="E1093" s="94">
        <f t="shared" si="35"/>
        <v>1270.6774080000002</v>
      </c>
      <c r="F1093" s="180">
        <v>0.12</v>
      </c>
    </row>
    <row r="1094" spans="1:6">
      <c r="A1094" s="358" t="s">
        <v>2327</v>
      </c>
      <c r="B1094" s="73" t="s">
        <v>2325</v>
      </c>
      <c r="C1094" s="220">
        <v>1080.508</v>
      </c>
      <c r="D1094" s="94">
        <f t="shared" si="34"/>
        <v>1134.5334</v>
      </c>
      <c r="E1094" s="94">
        <f t="shared" si="35"/>
        <v>1270.6774080000002</v>
      </c>
      <c r="F1094" s="180">
        <v>0.12</v>
      </c>
    </row>
    <row r="1095" spans="1:6">
      <c r="A1095" s="358" t="s">
        <v>2328</v>
      </c>
      <c r="B1095" s="73" t="s">
        <v>2325</v>
      </c>
      <c r="C1095" s="220">
        <v>1080.508</v>
      </c>
      <c r="D1095" s="94">
        <f t="shared" si="34"/>
        <v>1134.5334</v>
      </c>
      <c r="E1095" s="94">
        <f t="shared" si="35"/>
        <v>1270.6774080000002</v>
      </c>
      <c r="F1095" s="180">
        <v>0.12</v>
      </c>
    </row>
    <row r="1096" spans="1:6">
      <c r="A1096" s="358" t="s">
        <v>2330</v>
      </c>
      <c r="B1096" s="73" t="s">
        <v>2329</v>
      </c>
      <c r="C1096" s="220">
        <v>1183.7848000000001</v>
      </c>
      <c r="D1096" s="94">
        <f t="shared" si="34"/>
        <v>1242.9740400000003</v>
      </c>
      <c r="E1096" s="94">
        <f t="shared" si="35"/>
        <v>1392.1309248000005</v>
      </c>
      <c r="F1096" s="180">
        <v>0.12</v>
      </c>
    </row>
    <row r="1097" spans="1:6">
      <c r="A1097" s="358" t="s">
        <v>2331</v>
      </c>
      <c r="B1097" s="73" t="s">
        <v>2329</v>
      </c>
      <c r="C1097" s="220">
        <v>1183.7848000000001</v>
      </c>
      <c r="D1097" s="94">
        <f t="shared" si="34"/>
        <v>1242.9740400000003</v>
      </c>
      <c r="E1097" s="94">
        <f t="shared" si="35"/>
        <v>1392.1309248000005</v>
      </c>
      <c r="F1097" s="180">
        <v>0.12</v>
      </c>
    </row>
    <row r="1098" spans="1:6">
      <c r="A1098" s="358" t="s">
        <v>2332</v>
      </c>
      <c r="B1098" s="73" t="s">
        <v>2329</v>
      </c>
      <c r="C1098" s="220">
        <v>1183.7848000000001</v>
      </c>
      <c r="D1098" s="94">
        <f t="shared" si="34"/>
        <v>1242.9740400000003</v>
      </c>
      <c r="E1098" s="94">
        <f t="shared" si="35"/>
        <v>1392.1309248000005</v>
      </c>
      <c r="F1098" s="180">
        <v>0.12</v>
      </c>
    </row>
    <row r="1099" spans="1:6">
      <c r="A1099" s="358" t="s">
        <v>2334</v>
      </c>
      <c r="B1099" s="73" t="s">
        <v>2333</v>
      </c>
      <c r="C1099" s="220">
        <v>1183.7848000000001</v>
      </c>
      <c r="D1099" s="94">
        <f t="shared" si="34"/>
        <v>1242.9740400000003</v>
      </c>
      <c r="E1099" s="94">
        <f t="shared" si="35"/>
        <v>1392.1309248000005</v>
      </c>
      <c r="F1099" s="180">
        <v>0.12</v>
      </c>
    </row>
    <row r="1100" spans="1:6">
      <c r="A1100" s="358" t="s">
        <v>2335</v>
      </c>
      <c r="B1100" s="73" t="s">
        <v>2333</v>
      </c>
      <c r="C1100" s="220">
        <v>1183.7848000000001</v>
      </c>
      <c r="D1100" s="94">
        <f t="shared" si="34"/>
        <v>1242.9740400000003</v>
      </c>
      <c r="E1100" s="94">
        <f t="shared" si="35"/>
        <v>1392.1309248000005</v>
      </c>
      <c r="F1100" s="180">
        <v>0.12</v>
      </c>
    </row>
    <row r="1101" spans="1:6">
      <c r="A1101" s="358" t="s">
        <v>2336</v>
      </c>
      <c r="B1101" s="73" t="s">
        <v>2333</v>
      </c>
      <c r="C1101" s="220">
        <v>1183.7848000000001</v>
      </c>
      <c r="D1101" s="94">
        <f t="shared" si="34"/>
        <v>1242.9740400000003</v>
      </c>
      <c r="E1101" s="94">
        <f t="shared" si="35"/>
        <v>1392.1309248000005</v>
      </c>
      <c r="F1101" s="180">
        <v>0.12</v>
      </c>
    </row>
    <row r="1102" spans="1:6">
      <c r="A1102" s="358" t="s">
        <v>2338</v>
      </c>
      <c r="B1102" s="73" t="s">
        <v>2337</v>
      </c>
      <c r="C1102" s="220">
        <v>1508.2584000000002</v>
      </c>
      <c r="D1102" s="94">
        <f t="shared" si="34"/>
        <v>1583.6713200000002</v>
      </c>
      <c r="E1102" s="94">
        <f t="shared" si="35"/>
        <v>1773.7118784000004</v>
      </c>
      <c r="F1102" s="180">
        <v>0.12</v>
      </c>
    </row>
    <row r="1103" spans="1:6">
      <c r="A1103" s="358" t="s">
        <v>2339</v>
      </c>
      <c r="B1103" s="73" t="s">
        <v>2337</v>
      </c>
      <c r="C1103" s="220">
        <v>1508.2584000000002</v>
      </c>
      <c r="D1103" s="94">
        <f t="shared" si="34"/>
        <v>1583.6713200000002</v>
      </c>
      <c r="E1103" s="94">
        <f t="shared" si="35"/>
        <v>1773.7118784000004</v>
      </c>
      <c r="F1103" s="180">
        <v>0.12</v>
      </c>
    </row>
    <row r="1104" spans="1:6">
      <c r="A1104" s="358" t="s">
        <v>2340</v>
      </c>
      <c r="B1104" s="73" t="s">
        <v>2337</v>
      </c>
      <c r="C1104" s="220">
        <v>1508.2584000000002</v>
      </c>
      <c r="D1104" s="94">
        <f t="shared" si="34"/>
        <v>1583.6713200000002</v>
      </c>
      <c r="E1104" s="94">
        <f t="shared" si="35"/>
        <v>1773.7118784000004</v>
      </c>
      <c r="F1104" s="180">
        <v>0.12</v>
      </c>
    </row>
    <row r="1105" spans="1:6">
      <c r="A1105" s="358" t="s">
        <v>2342</v>
      </c>
      <c r="B1105" s="73" t="s">
        <v>2341</v>
      </c>
      <c r="C1105" s="220">
        <v>1527.8648000000001</v>
      </c>
      <c r="D1105" s="94">
        <f t="shared" si="34"/>
        <v>1604.2580400000002</v>
      </c>
      <c r="E1105" s="94">
        <f t="shared" si="35"/>
        <v>1796.7690048000004</v>
      </c>
      <c r="F1105" s="180">
        <v>0.12</v>
      </c>
    </row>
    <row r="1106" spans="1:6">
      <c r="A1106" s="358" t="s">
        <v>2343</v>
      </c>
      <c r="B1106" s="73" t="s">
        <v>2341</v>
      </c>
      <c r="C1106" s="220">
        <v>1527.8648000000001</v>
      </c>
      <c r="D1106" s="94">
        <f t="shared" si="34"/>
        <v>1604.2580400000002</v>
      </c>
      <c r="E1106" s="94">
        <f t="shared" si="35"/>
        <v>1796.7690048000004</v>
      </c>
      <c r="F1106" s="180">
        <v>0.12</v>
      </c>
    </row>
    <row r="1107" spans="1:6">
      <c r="A1107" s="358" t="s">
        <v>2344</v>
      </c>
      <c r="B1107" s="73" t="s">
        <v>2341</v>
      </c>
      <c r="C1107" s="220">
        <v>1527.8648000000001</v>
      </c>
      <c r="D1107" s="94">
        <f t="shared" si="34"/>
        <v>1604.2580400000002</v>
      </c>
      <c r="E1107" s="94">
        <f t="shared" si="35"/>
        <v>1796.7690048000004</v>
      </c>
      <c r="F1107" s="180">
        <v>0.12</v>
      </c>
    </row>
    <row r="1108" spans="1:6">
      <c r="A1108" s="358" t="s">
        <v>2346</v>
      </c>
      <c r="B1108" s="73" t="s">
        <v>2345</v>
      </c>
      <c r="C1108" s="220">
        <v>1012.8712</v>
      </c>
      <c r="D1108" s="94">
        <f t="shared" si="34"/>
        <v>1063.51476</v>
      </c>
      <c r="E1108" s="94">
        <f t="shared" si="35"/>
        <v>1191.1365312</v>
      </c>
      <c r="F1108" s="180">
        <v>0.12</v>
      </c>
    </row>
    <row r="1109" spans="1:6">
      <c r="A1109" s="358" t="s">
        <v>2347</v>
      </c>
      <c r="B1109" s="73" t="s">
        <v>2345</v>
      </c>
      <c r="C1109" s="220">
        <v>1012.8712</v>
      </c>
      <c r="D1109" s="94">
        <f t="shared" si="34"/>
        <v>1063.51476</v>
      </c>
      <c r="E1109" s="94">
        <f t="shared" si="35"/>
        <v>1191.1365312</v>
      </c>
      <c r="F1109" s="180">
        <v>0.12</v>
      </c>
    </row>
    <row r="1110" spans="1:6">
      <c r="A1110" s="358" t="s">
        <v>2348</v>
      </c>
      <c r="B1110" s="73" t="s">
        <v>2345</v>
      </c>
      <c r="C1110" s="220">
        <v>1012.8712</v>
      </c>
      <c r="D1110" s="94">
        <f t="shared" si="34"/>
        <v>1063.51476</v>
      </c>
      <c r="E1110" s="94">
        <f t="shared" si="35"/>
        <v>1191.1365312</v>
      </c>
      <c r="F1110" s="180">
        <v>0.12</v>
      </c>
    </row>
    <row r="1111" spans="1:6">
      <c r="A1111" s="358" t="s">
        <v>2350</v>
      </c>
      <c r="B1111" s="73" t="s">
        <v>2349</v>
      </c>
      <c r="C1111" s="220">
        <v>2769.0255999999999</v>
      </c>
      <c r="D1111" s="94">
        <f t="shared" si="34"/>
        <v>2907.4768800000002</v>
      </c>
      <c r="E1111" s="94">
        <f t="shared" si="35"/>
        <v>3256.3741056000003</v>
      </c>
      <c r="F1111" s="180">
        <v>0.12</v>
      </c>
    </row>
    <row r="1112" spans="1:6">
      <c r="A1112" s="358" t="s">
        <v>2352</v>
      </c>
      <c r="B1112" s="73" t="s">
        <v>2351</v>
      </c>
      <c r="C1112" s="220">
        <v>716.88319999999999</v>
      </c>
      <c r="D1112" s="94">
        <f t="shared" si="34"/>
        <v>752.72735999999998</v>
      </c>
      <c r="E1112" s="94">
        <f t="shared" si="35"/>
        <v>843.0546432000001</v>
      </c>
      <c r="F1112" s="180">
        <v>0.12</v>
      </c>
    </row>
    <row r="1113" spans="1:6">
      <c r="A1113" s="358" t="s">
        <v>2354</v>
      </c>
      <c r="B1113" s="73" t="s">
        <v>2353</v>
      </c>
      <c r="C1113" s="220">
        <v>1321.3112000000001</v>
      </c>
      <c r="D1113" s="94">
        <f t="shared" si="34"/>
        <v>1387.3767600000001</v>
      </c>
      <c r="E1113" s="94">
        <f t="shared" si="35"/>
        <v>1553.8619712000002</v>
      </c>
      <c r="F1113" s="180">
        <v>0.12</v>
      </c>
    </row>
    <row r="1114" spans="1:6">
      <c r="A1114" s="358" t="s">
        <v>2355</v>
      </c>
      <c r="B1114" s="73" t="s">
        <v>2353</v>
      </c>
      <c r="C1114" s="220">
        <v>1321.3112000000001</v>
      </c>
      <c r="D1114" s="94">
        <f t="shared" si="34"/>
        <v>1387.3767600000001</v>
      </c>
      <c r="E1114" s="94">
        <f t="shared" si="35"/>
        <v>1553.8619712000002</v>
      </c>
      <c r="F1114" s="180">
        <v>0.12</v>
      </c>
    </row>
    <row r="1115" spans="1:6">
      <c r="A1115" s="358" t="s">
        <v>2356</v>
      </c>
      <c r="B1115" s="73" t="s">
        <v>2353</v>
      </c>
      <c r="C1115" s="220">
        <v>1321.3112000000001</v>
      </c>
      <c r="D1115" s="94">
        <f t="shared" si="34"/>
        <v>1387.3767600000001</v>
      </c>
      <c r="E1115" s="94">
        <f t="shared" si="35"/>
        <v>1553.8619712000002</v>
      </c>
      <c r="F1115" s="180">
        <v>0.12</v>
      </c>
    </row>
    <row r="1116" spans="1:6">
      <c r="A1116" s="358" t="s">
        <v>2358</v>
      </c>
      <c r="B1116" s="73" t="s">
        <v>2357</v>
      </c>
      <c r="C1116" s="220">
        <v>2208.6768000000002</v>
      </c>
      <c r="D1116" s="94">
        <f t="shared" si="34"/>
        <v>2319.1106400000003</v>
      </c>
      <c r="E1116" s="94">
        <f t="shared" si="35"/>
        <v>2597.4039168000008</v>
      </c>
      <c r="F1116" s="180">
        <v>0.12</v>
      </c>
    </row>
    <row r="1117" spans="1:6">
      <c r="A1117" s="358" t="s">
        <v>2359</v>
      </c>
      <c r="B1117" s="73" t="s">
        <v>2357</v>
      </c>
      <c r="C1117" s="220">
        <v>2208.6768000000002</v>
      </c>
      <c r="D1117" s="94">
        <f t="shared" si="34"/>
        <v>2319.1106400000003</v>
      </c>
      <c r="E1117" s="94">
        <f t="shared" si="35"/>
        <v>2597.4039168000008</v>
      </c>
      <c r="F1117" s="180">
        <v>0.12</v>
      </c>
    </row>
    <row r="1118" spans="1:6">
      <c r="A1118" s="358" t="s">
        <v>2360</v>
      </c>
      <c r="B1118" s="73" t="s">
        <v>2357</v>
      </c>
      <c r="C1118" s="220">
        <v>2208.6768000000002</v>
      </c>
      <c r="D1118" s="94">
        <f t="shared" si="34"/>
        <v>2319.1106400000003</v>
      </c>
      <c r="E1118" s="94">
        <f t="shared" si="35"/>
        <v>2597.4039168000008</v>
      </c>
      <c r="F1118" s="180">
        <v>0.12</v>
      </c>
    </row>
    <row r="1119" spans="1:6">
      <c r="A1119" s="358" t="s">
        <v>2362</v>
      </c>
      <c r="B1119" s="73" t="s">
        <v>2361</v>
      </c>
      <c r="C1119" s="220">
        <v>3808.0415999999996</v>
      </c>
      <c r="D1119" s="94">
        <f t="shared" si="34"/>
        <v>3998.4436799999999</v>
      </c>
      <c r="E1119" s="94">
        <f t="shared" si="35"/>
        <v>4478.2569216000002</v>
      </c>
      <c r="F1119" s="180">
        <v>0.12</v>
      </c>
    </row>
    <row r="1120" spans="1:6">
      <c r="A1120" s="358" t="s">
        <v>2364</v>
      </c>
      <c r="B1120" s="73" t="s">
        <v>2363</v>
      </c>
      <c r="C1120" s="220">
        <v>6073.0911999999998</v>
      </c>
      <c r="D1120" s="94">
        <f t="shared" si="34"/>
        <v>6376.7457599999998</v>
      </c>
      <c r="E1120" s="94">
        <f t="shared" si="35"/>
        <v>7141.9552512</v>
      </c>
      <c r="F1120" s="180">
        <v>0.12</v>
      </c>
    </row>
    <row r="1121" spans="1:6">
      <c r="A1121" s="358" t="s">
        <v>2366</v>
      </c>
      <c r="B1121" s="73" t="s">
        <v>2365</v>
      </c>
      <c r="C1121" s="220">
        <v>6073.0911999999998</v>
      </c>
      <c r="D1121" s="94">
        <f t="shared" si="34"/>
        <v>6376.7457599999998</v>
      </c>
      <c r="E1121" s="94">
        <f t="shared" si="35"/>
        <v>7141.9552512</v>
      </c>
      <c r="F1121" s="180">
        <v>0.12</v>
      </c>
    </row>
    <row r="1122" spans="1:6">
      <c r="A1122" s="358" t="s">
        <v>2368</v>
      </c>
      <c r="B1122" s="73" t="s">
        <v>2367</v>
      </c>
      <c r="C1122" s="220">
        <v>6073.0911999999998</v>
      </c>
      <c r="D1122" s="94">
        <f t="shared" si="34"/>
        <v>6376.7457599999998</v>
      </c>
      <c r="E1122" s="94">
        <f t="shared" si="35"/>
        <v>7141.9552512</v>
      </c>
      <c r="F1122" s="180">
        <v>0.12</v>
      </c>
    </row>
    <row r="1123" spans="1:6">
      <c r="A1123" s="358" t="s">
        <v>2370</v>
      </c>
      <c r="B1123" s="73" t="s">
        <v>2369</v>
      </c>
      <c r="C1123" s="220">
        <v>2183.6496000000002</v>
      </c>
      <c r="D1123" s="94">
        <f t="shared" si="34"/>
        <v>2292.8320800000001</v>
      </c>
      <c r="E1123" s="94">
        <f t="shared" si="35"/>
        <v>2567.9719296000003</v>
      </c>
      <c r="F1123" s="180">
        <v>0.12</v>
      </c>
    </row>
    <row r="1124" spans="1:6">
      <c r="A1124" s="358" t="s">
        <v>2372</v>
      </c>
      <c r="B1124" s="73" t="s">
        <v>2371</v>
      </c>
      <c r="C1124" s="220">
        <v>2374.4423999999999</v>
      </c>
      <c r="D1124" s="94">
        <f t="shared" si="34"/>
        <v>2493.1645199999998</v>
      </c>
      <c r="E1124" s="94">
        <f t="shared" si="35"/>
        <v>2792.3442623999999</v>
      </c>
      <c r="F1124" s="180">
        <v>0.12</v>
      </c>
    </row>
    <row r="1125" spans="1:6">
      <c r="A1125" s="358" t="s">
        <v>2374</v>
      </c>
      <c r="B1125" s="73" t="s">
        <v>2373</v>
      </c>
      <c r="C1125" s="220">
        <v>2374.4423999999999</v>
      </c>
      <c r="D1125" s="94">
        <f t="shared" si="34"/>
        <v>2493.1645199999998</v>
      </c>
      <c r="E1125" s="94">
        <f t="shared" si="35"/>
        <v>2792.3442623999999</v>
      </c>
      <c r="F1125" s="180">
        <v>0.12</v>
      </c>
    </row>
    <row r="1126" spans="1:6">
      <c r="A1126" s="358" t="s">
        <v>2376</v>
      </c>
      <c r="B1126" s="73" t="s">
        <v>2375</v>
      </c>
      <c r="C1126" s="220">
        <v>2374.4423999999999</v>
      </c>
      <c r="D1126" s="94">
        <f t="shared" si="34"/>
        <v>2493.1645199999998</v>
      </c>
      <c r="E1126" s="94">
        <f t="shared" si="35"/>
        <v>2792.3442623999999</v>
      </c>
      <c r="F1126" s="180">
        <v>0.12</v>
      </c>
    </row>
    <row r="1127" spans="1:6">
      <c r="A1127" s="358" t="s">
        <v>2378</v>
      </c>
      <c r="B1127" s="73" t="s">
        <v>2377</v>
      </c>
      <c r="C1127" s="220">
        <v>284.00240000000002</v>
      </c>
      <c r="D1127" s="94">
        <f t="shared" si="34"/>
        <v>298.20252000000005</v>
      </c>
      <c r="E1127" s="94">
        <f t="shared" si="35"/>
        <v>333.98682240000011</v>
      </c>
      <c r="F1127" s="180">
        <v>0.12</v>
      </c>
    </row>
    <row r="1128" spans="1:6">
      <c r="A1128" s="358" t="s">
        <v>2380</v>
      </c>
      <c r="B1128" s="73" t="s">
        <v>2379</v>
      </c>
      <c r="C1128" s="220">
        <v>2667.6848</v>
      </c>
      <c r="D1128" s="94">
        <f t="shared" si="34"/>
        <v>2801.0690400000003</v>
      </c>
      <c r="E1128" s="94">
        <f t="shared" si="35"/>
        <v>3137.1973248000008</v>
      </c>
      <c r="F1128" s="180">
        <v>0.12</v>
      </c>
    </row>
    <row r="1129" spans="1:6">
      <c r="A1129" s="358" t="s">
        <v>2381</v>
      </c>
      <c r="B1129" s="73" t="s">
        <v>2379</v>
      </c>
      <c r="C1129" s="220">
        <v>2066.3016000000002</v>
      </c>
      <c r="D1129" s="94">
        <f t="shared" si="34"/>
        <v>2169.6166800000005</v>
      </c>
      <c r="E1129" s="94">
        <f t="shared" si="35"/>
        <v>2429.9706816000007</v>
      </c>
      <c r="F1129" s="180">
        <v>0.12</v>
      </c>
    </row>
    <row r="1130" spans="1:6">
      <c r="A1130" s="358" t="s">
        <v>2383</v>
      </c>
      <c r="B1130" s="73" t="s">
        <v>2382</v>
      </c>
      <c r="C1130" s="220">
        <v>1603.0784000000001</v>
      </c>
      <c r="D1130" s="94">
        <f t="shared" si="34"/>
        <v>1683.2323200000001</v>
      </c>
      <c r="E1130" s="94">
        <f t="shared" si="35"/>
        <v>1885.2201984000003</v>
      </c>
      <c r="F1130" s="180">
        <v>0.12</v>
      </c>
    </row>
    <row r="1131" spans="1:6">
      <c r="A1131" s="358" t="s">
        <v>2385</v>
      </c>
      <c r="B1131" s="73" t="s">
        <v>2384</v>
      </c>
      <c r="C1131" s="220">
        <v>2948.0879999999997</v>
      </c>
      <c r="D1131" s="94">
        <f t="shared" si="34"/>
        <v>3095.4923999999996</v>
      </c>
      <c r="E1131" s="94">
        <f t="shared" si="35"/>
        <v>3466.9514879999997</v>
      </c>
      <c r="F1131" s="180">
        <v>0.12</v>
      </c>
    </row>
    <row r="1132" spans="1:6">
      <c r="A1132" s="358" t="s">
        <v>2386</v>
      </c>
      <c r="B1132" s="73" t="s">
        <v>2384</v>
      </c>
      <c r="C1132" s="220">
        <v>4321.6008000000002</v>
      </c>
      <c r="D1132" s="94">
        <f t="shared" si="34"/>
        <v>4537.68084</v>
      </c>
      <c r="E1132" s="94">
        <f t="shared" si="35"/>
        <v>5082.2025408000009</v>
      </c>
      <c r="F1132" s="180">
        <v>0.12</v>
      </c>
    </row>
    <row r="1133" spans="1:6">
      <c r="A1133" s="358" t="s">
        <v>2388</v>
      </c>
      <c r="B1133" s="73" t="s">
        <v>2387</v>
      </c>
      <c r="C1133" s="220">
        <v>4321.6008000000002</v>
      </c>
      <c r="D1133" s="94">
        <f t="shared" si="34"/>
        <v>4537.68084</v>
      </c>
      <c r="E1133" s="94">
        <f t="shared" si="35"/>
        <v>5082.2025408000009</v>
      </c>
      <c r="F1133" s="180">
        <v>0.12</v>
      </c>
    </row>
    <row r="1134" spans="1:6">
      <c r="A1134" s="358" t="s">
        <v>2389</v>
      </c>
      <c r="B1134" s="73" t="s">
        <v>2387</v>
      </c>
      <c r="C1134" s="220">
        <v>4321.6008000000002</v>
      </c>
      <c r="D1134" s="94">
        <f t="shared" si="34"/>
        <v>4537.68084</v>
      </c>
      <c r="E1134" s="94">
        <f t="shared" si="35"/>
        <v>5082.2025408000009</v>
      </c>
      <c r="F1134" s="180">
        <v>0.12</v>
      </c>
    </row>
    <row r="1135" spans="1:6">
      <c r="A1135" s="362" t="s">
        <v>2391</v>
      </c>
      <c r="B1135" s="228" t="s">
        <v>2390</v>
      </c>
      <c r="C1135" s="220">
        <v>603.59199999999998</v>
      </c>
      <c r="D1135" s="94">
        <f t="shared" si="34"/>
        <v>633.77160000000003</v>
      </c>
      <c r="E1135" s="94">
        <f t="shared" si="35"/>
        <v>709.82419200000015</v>
      </c>
      <c r="F1135" s="180">
        <v>0.12</v>
      </c>
    </row>
    <row r="1136" spans="1:6">
      <c r="A1136" s="363" t="s">
        <v>2393</v>
      </c>
      <c r="B1136" s="228" t="s">
        <v>2392</v>
      </c>
      <c r="C1136" s="220">
        <v>603.59199999999998</v>
      </c>
      <c r="D1136" s="94">
        <f t="shared" si="34"/>
        <v>633.77160000000003</v>
      </c>
      <c r="E1136" s="94">
        <f t="shared" si="35"/>
        <v>709.82419200000015</v>
      </c>
      <c r="F1136" s="180">
        <v>0.12</v>
      </c>
    </row>
    <row r="1137" spans="1:6">
      <c r="A1137" s="363" t="s">
        <v>2395</v>
      </c>
      <c r="B1137" s="228" t="s">
        <v>2394</v>
      </c>
      <c r="C1137" s="220">
        <v>603.59199999999998</v>
      </c>
      <c r="D1137" s="94">
        <f t="shared" si="34"/>
        <v>633.77160000000003</v>
      </c>
      <c r="E1137" s="94">
        <f t="shared" si="35"/>
        <v>709.82419200000015</v>
      </c>
      <c r="F1137" s="180">
        <v>0.12</v>
      </c>
    </row>
    <row r="1138" spans="1:6">
      <c r="A1138" s="363" t="s">
        <v>2397</v>
      </c>
      <c r="B1138" s="228" t="s">
        <v>2396</v>
      </c>
      <c r="C1138" s="220">
        <v>840.61120000000005</v>
      </c>
      <c r="D1138" s="94">
        <f t="shared" si="34"/>
        <v>882.64176000000009</v>
      </c>
      <c r="E1138" s="94">
        <f t="shared" si="35"/>
        <v>988.55877120000025</v>
      </c>
      <c r="F1138" s="180">
        <v>0.12</v>
      </c>
    </row>
    <row r="1139" spans="1:6">
      <c r="A1139" s="363" t="s">
        <v>2399</v>
      </c>
      <c r="B1139" s="228" t="s">
        <v>2398</v>
      </c>
      <c r="C1139" s="220">
        <v>840.61120000000005</v>
      </c>
      <c r="D1139" s="94">
        <f t="shared" si="34"/>
        <v>882.64176000000009</v>
      </c>
      <c r="E1139" s="94">
        <f t="shared" si="35"/>
        <v>988.55877120000025</v>
      </c>
      <c r="F1139" s="180">
        <v>0.12</v>
      </c>
    </row>
    <row r="1140" spans="1:6">
      <c r="A1140" s="363" t="s">
        <v>2401</v>
      </c>
      <c r="B1140" s="228" t="s">
        <v>2400</v>
      </c>
      <c r="C1140" s="220">
        <v>840.61120000000005</v>
      </c>
      <c r="D1140" s="94">
        <f t="shared" si="34"/>
        <v>882.64176000000009</v>
      </c>
      <c r="E1140" s="94">
        <f t="shared" si="35"/>
        <v>988.55877120000025</v>
      </c>
      <c r="F1140" s="180">
        <v>0.12</v>
      </c>
    </row>
    <row r="1141" spans="1:6">
      <c r="A1141" s="363" t="s">
        <v>2403</v>
      </c>
      <c r="B1141" s="228" t="s">
        <v>2402</v>
      </c>
      <c r="C1141" s="220">
        <v>495.98560000000003</v>
      </c>
      <c r="D1141" s="94">
        <f t="shared" si="34"/>
        <v>520.78488000000004</v>
      </c>
      <c r="E1141" s="94">
        <f t="shared" si="35"/>
        <v>583.27906560000008</v>
      </c>
      <c r="F1141" s="180">
        <v>0.12</v>
      </c>
    </row>
    <row r="1142" spans="1:6">
      <c r="A1142" s="363" t="s">
        <v>2405</v>
      </c>
      <c r="B1142" s="228" t="s">
        <v>2404</v>
      </c>
      <c r="C1142" s="220">
        <v>495.98560000000003</v>
      </c>
      <c r="D1142" s="94">
        <f t="shared" si="34"/>
        <v>520.78488000000004</v>
      </c>
      <c r="E1142" s="94">
        <f t="shared" si="35"/>
        <v>583.27906560000008</v>
      </c>
      <c r="F1142" s="180">
        <v>0.12</v>
      </c>
    </row>
    <row r="1143" spans="1:6">
      <c r="A1143" s="363" t="s">
        <v>2407</v>
      </c>
      <c r="B1143" s="228" t="s">
        <v>2406</v>
      </c>
      <c r="C1143" s="220">
        <v>495.98560000000003</v>
      </c>
      <c r="D1143" s="94">
        <f t="shared" si="34"/>
        <v>520.78488000000004</v>
      </c>
      <c r="E1143" s="94">
        <f t="shared" si="35"/>
        <v>583.27906560000008</v>
      </c>
      <c r="F1143" s="180">
        <v>0.12</v>
      </c>
    </row>
    <row r="1144" spans="1:6">
      <c r="A1144" s="363" t="s">
        <v>2409</v>
      </c>
      <c r="B1144" s="228" t="s">
        <v>2408</v>
      </c>
      <c r="C1144" s="220">
        <v>776.072</v>
      </c>
      <c r="D1144" s="94">
        <f t="shared" si="34"/>
        <v>814.87560000000008</v>
      </c>
      <c r="E1144" s="94">
        <f t="shared" si="35"/>
        <v>912.6606720000002</v>
      </c>
      <c r="F1144" s="180">
        <v>0.12</v>
      </c>
    </row>
    <row r="1145" spans="1:6">
      <c r="A1145" s="363" t="s">
        <v>2411</v>
      </c>
      <c r="B1145" s="228" t="s">
        <v>2410</v>
      </c>
      <c r="C1145" s="220">
        <v>776.072</v>
      </c>
      <c r="D1145" s="94">
        <f t="shared" si="34"/>
        <v>814.87560000000008</v>
      </c>
      <c r="E1145" s="94">
        <f t="shared" si="35"/>
        <v>912.6606720000002</v>
      </c>
      <c r="F1145" s="180">
        <v>0.12</v>
      </c>
    </row>
    <row r="1146" spans="1:6">
      <c r="A1146" s="363" t="s">
        <v>2413</v>
      </c>
      <c r="B1146" s="228" t="s">
        <v>2412</v>
      </c>
      <c r="C1146" s="220">
        <v>776.072</v>
      </c>
      <c r="D1146" s="94">
        <f t="shared" si="34"/>
        <v>814.87560000000008</v>
      </c>
      <c r="E1146" s="94">
        <f t="shared" si="35"/>
        <v>912.6606720000002</v>
      </c>
      <c r="F1146" s="180">
        <v>0.12</v>
      </c>
    </row>
    <row r="1147" spans="1:6">
      <c r="A1147" s="363" t="s">
        <v>2415</v>
      </c>
      <c r="B1147" s="228" t="s">
        <v>2414</v>
      </c>
      <c r="C1147" s="220">
        <v>495.98560000000003</v>
      </c>
      <c r="D1147" s="94">
        <f t="shared" si="34"/>
        <v>520.78488000000004</v>
      </c>
      <c r="E1147" s="94">
        <f t="shared" si="35"/>
        <v>583.27906560000008</v>
      </c>
      <c r="F1147" s="180">
        <v>0.12</v>
      </c>
    </row>
    <row r="1148" spans="1:6">
      <c r="A1148" s="363" t="s">
        <v>2417</v>
      </c>
      <c r="B1148" s="228" t="s">
        <v>2416</v>
      </c>
      <c r="C1148" s="220">
        <v>495.98560000000003</v>
      </c>
      <c r="D1148" s="94">
        <f t="shared" si="34"/>
        <v>520.78488000000004</v>
      </c>
      <c r="E1148" s="94">
        <f t="shared" si="35"/>
        <v>583.27906560000008</v>
      </c>
      <c r="F1148" s="180">
        <v>0.12</v>
      </c>
    </row>
    <row r="1149" spans="1:6">
      <c r="A1149" s="363" t="s">
        <v>2419</v>
      </c>
      <c r="B1149" s="228" t="s">
        <v>2418</v>
      </c>
      <c r="C1149" s="220">
        <v>495.98560000000003</v>
      </c>
      <c r="D1149" s="94">
        <f t="shared" si="34"/>
        <v>520.78488000000004</v>
      </c>
      <c r="E1149" s="94">
        <f t="shared" si="35"/>
        <v>583.27906560000008</v>
      </c>
      <c r="F1149" s="180">
        <v>0.12</v>
      </c>
    </row>
    <row r="1150" spans="1:6">
      <c r="A1150" s="363" t="s">
        <v>2421</v>
      </c>
      <c r="B1150" s="228" t="s">
        <v>2420</v>
      </c>
      <c r="C1150" s="220">
        <v>776.072</v>
      </c>
      <c r="D1150" s="94">
        <f t="shared" si="34"/>
        <v>814.87560000000008</v>
      </c>
      <c r="E1150" s="94">
        <f t="shared" si="35"/>
        <v>912.6606720000002</v>
      </c>
      <c r="F1150" s="180">
        <v>0.12</v>
      </c>
    </row>
    <row r="1151" spans="1:6">
      <c r="A1151" s="363" t="s">
        <v>2423</v>
      </c>
      <c r="B1151" s="228" t="s">
        <v>2422</v>
      </c>
      <c r="C1151" s="220">
        <v>776.072</v>
      </c>
      <c r="D1151" s="94">
        <f t="shared" si="34"/>
        <v>814.87560000000008</v>
      </c>
      <c r="E1151" s="94">
        <f t="shared" si="35"/>
        <v>912.6606720000002</v>
      </c>
      <c r="F1151" s="180">
        <v>0.12</v>
      </c>
    </row>
    <row r="1152" spans="1:6">
      <c r="A1152" s="363" t="s">
        <v>2425</v>
      </c>
      <c r="B1152" s="228" t="s">
        <v>2424</v>
      </c>
      <c r="C1152" s="220">
        <v>776.072</v>
      </c>
      <c r="D1152" s="94">
        <f t="shared" ref="D1152:D1215" si="36">C1152*1.05</f>
        <v>814.87560000000008</v>
      </c>
      <c r="E1152" s="94">
        <f t="shared" ref="E1152:E1215" si="37">D1152*1.12</f>
        <v>912.6606720000002</v>
      </c>
      <c r="F1152" s="180">
        <v>0.12</v>
      </c>
    </row>
    <row r="1153" spans="1:6">
      <c r="A1153" s="363" t="s">
        <v>2427</v>
      </c>
      <c r="B1153" s="228" t="s">
        <v>2426</v>
      </c>
      <c r="C1153" s="220">
        <v>495.98560000000003</v>
      </c>
      <c r="D1153" s="94">
        <f t="shared" si="36"/>
        <v>520.78488000000004</v>
      </c>
      <c r="E1153" s="94">
        <f t="shared" si="37"/>
        <v>583.27906560000008</v>
      </c>
      <c r="F1153" s="180">
        <v>0.12</v>
      </c>
    </row>
    <row r="1154" spans="1:6">
      <c r="A1154" s="363" t="s">
        <v>2429</v>
      </c>
      <c r="B1154" s="228" t="s">
        <v>2428</v>
      </c>
      <c r="C1154" s="220">
        <v>495.98560000000003</v>
      </c>
      <c r="D1154" s="94">
        <f t="shared" si="36"/>
        <v>520.78488000000004</v>
      </c>
      <c r="E1154" s="94">
        <f t="shared" si="37"/>
        <v>583.27906560000008</v>
      </c>
      <c r="F1154" s="180">
        <v>0.12</v>
      </c>
    </row>
    <row r="1155" spans="1:6">
      <c r="A1155" s="363" t="s">
        <v>2431</v>
      </c>
      <c r="B1155" s="228" t="s">
        <v>2430</v>
      </c>
      <c r="C1155" s="220">
        <v>495.98560000000003</v>
      </c>
      <c r="D1155" s="94">
        <f t="shared" si="36"/>
        <v>520.78488000000004</v>
      </c>
      <c r="E1155" s="94">
        <f t="shared" si="37"/>
        <v>583.27906560000008</v>
      </c>
      <c r="F1155" s="180">
        <v>0.12</v>
      </c>
    </row>
    <row r="1156" spans="1:6">
      <c r="A1156" s="363" t="s">
        <v>2433</v>
      </c>
      <c r="B1156" s="228" t="s">
        <v>2432</v>
      </c>
      <c r="C1156" s="220">
        <v>776.072</v>
      </c>
      <c r="D1156" s="94">
        <f t="shared" si="36"/>
        <v>814.87560000000008</v>
      </c>
      <c r="E1156" s="94">
        <f t="shared" si="37"/>
        <v>912.6606720000002</v>
      </c>
      <c r="F1156" s="180">
        <v>0.12</v>
      </c>
    </row>
    <row r="1157" spans="1:6">
      <c r="A1157" s="363" t="s">
        <v>2435</v>
      </c>
      <c r="B1157" s="228" t="s">
        <v>2434</v>
      </c>
      <c r="C1157" s="220">
        <v>776.072</v>
      </c>
      <c r="D1157" s="94">
        <f t="shared" si="36"/>
        <v>814.87560000000008</v>
      </c>
      <c r="E1157" s="94">
        <f t="shared" si="37"/>
        <v>912.6606720000002</v>
      </c>
      <c r="F1157" s="180">
        <v>0.12</v>
      </c>
    </row>
    <row r="1158" spans="1:6">
      <c r="A1158" s="363" t="s">
        <v>2437</v>
      </c>
      <c r="B1158" s="228" t="s">
        <v>2436</v>
      </c>
      <c r="C1158" s="220">
        <v>776.072</v>
      </c>
      <c r="D1158" s="94">
        <f t="shared" si="36"/>
        <v>814.87560000000008</v>
      </c>
      <c r="E1158" s="94">
        <f t="shared" si="37"/>
        <v>912.6606720000002</v>
      </c>
      <c r="F1158" s="180">
        <v>0.12</v>
      </c>
    </row>
    <row r="1159" spans="1:6">
      <c r="A1159" s="363" t="s">
        <v>2439</v>
      </c>
      <c r="B1159" s="228" t="s">
        <v>2438</v>
      </c>
      <c r="C1159" s="220">
        <v>1403.6615999999999</v>
      </c>
      <c r="D1159" s="94">
        <f t="shared" si="36"/>
        <v>1473.8446799999999</v>
      </c>
      <c r="E1159" s="94">
        <f t="shared" si="37"/>
        <v>1650.7060416000002</v>
      </c>
      <c r="F1159" s="180">
        <v>0.12</v>
      </c>
    </row>
    <row r="1160" spans="1:6">
      <c r="A1160" s="363" t="s">
        <v>2441</v>
      </c>
      <c r="B1160" s="228" t="s">
        <v>2440</v>
      </c>
      <c r="C1160" s="220">
        <v>1403.6615999999999</v>
      </c>
      <c r="D1160" s="94">
        <f t="shared" si="36"/>
        <v>1473.8446799999999</v>
      </c>
      <c r="E1160" s="94">
        <f t="shared" si="37"/>
        <v>1650.7060416000002</v>
      </c>
      <c r="F1160" s="180">
        <v>0.12</v>
      </c>
    </row>
    <row r="1161" spans="1:6">
      <c r="A1161" s="363" t="s">
        <v>2443</v>
      </c>
      <c r="B1161" s="228" t="s">
        <v>2442</v>
      </c>
      <c r="C1161" s="220">
        <v>1403.6615999999999</v>
      </c>
      <c r="D1161" s="94">
        <f t="shared" si="36"/>
        <v>1473.8446799999999</v>
      </c>
      <c r="E1161" s="94">
        <f t="shared" si="37"/>
        <v>1650.7060416000002</v>
      </c>
      <c r="F1161" s="180">
        <v>0.12</v>
      </c>
    </row>
    <row r="1162" spans="1:6">
      <c r="A1162" s="363" t="s">
        <v>2445</v>
      </c>
      <c r="B1162" s="228" t="s">
        <v>2444</v>
      </c>
      <c r="C1162" s="220">
        <v>2158.2352000000001</v>
      </c>
      <c r="D1162" s="94">
        <f t="shared" si="36"/>
        <v>2266.14696</v>
      </c>
      <c r="E1162" s="94">
        <f t="shared" si="37"/>
        <v>2538.0845952000004</v>
      </c>
      <c r="F1162" s="180">
        <v>0.12</v>
      </c>
    </row>
    <row r="1163" spans="1:6">
      <c r="A1163" s="363" t="s">
        <v>2447</v>
      </c>
      <c r="B1163" s="228" t="s">
        <v>2446</v>
      </c>
      <c r="C1163" s="220">
        <v>2158.2352000000001</v>
      </c>
      <c r="D1163" s="94">
        <f t="shared" si="36"/>
        <v>2266.14696</v>
      </c>
      <c r="E1163" s="94">
        <f t="shared" si="37"/>
        <v>2538.0845952000004</v>
      </c>
      <c r="F1163" s="180">
        <v>0.12</v>
      </c>
    </row>
    <row r="1164" spans="1:6">
      <c r="A1164" s="363" t="s">
        <v>2449</v>
      </c>
      <c r="B1164" s="228" t="s">
        <v>2448</v>
      </c>
      <c r="C1164" s="220">
        <v>2158.2352000000001</v>
      </c>
      <c r="D1164" s="94">
        <f t="shared" si="36"/>
        <v>2266.14696</v>
      </c>
      <c r="E1164" s="94">
        <f t="shared" si="37"/>
        <v>2538.0845952000004</v>
      </c>
      <c r="F1164" s="180">
        <v>0.12</v>
      </c>
    </row>
    <row r="1165" spans="1:6">
      <c r="A1165" s="363" t="s">
        <v>2451</v>
      </c>
      <c r="B1165" s="228" t="s">
        <v>2450</v>
      </c>
      <c r="C1165" s="220">
        <v>1008.8144000000001</v>
      </c>
      <c r="D1165" s="94">
        <f t="shared" si="36"/>
        <v>1059.25512</v>
      </c>
      <c r="E1165" s="94">
        <f t="shared" si="37"/>
        <v>1186.3657344000001</v>
      </c>
      <c r="F1165" s="180">
        <v>0.12</v>
      </c>
    </row>
    <row r="1166" spans="1:6">
      <c r="A1166" s="363" t="s">
        <v>2453</v>
      </c>
      <c r="B1166" s="228" t="s">
        <v>2452</v>
      </c>
      <c r="C1166" s="220">
        <v>932.61519999999996</v>
      </c>
      <c r="D1166" s="94">
        <f t="shared" si="36"/>
        <v>979.24595999999997</v>
      </c>
      <c r="E1166" s="94">
        <f t="shared" si="37"/>
        <v>1096.7554752000001</v>
      </c>
      <c r="F1166" s="180">
        <v>0.12</v>
      </c>
    </row>
    <row r="1167" spans="1:6">
      <c r="A1167" s="363" t="s">
        <v>2455</v>
      </c>
      <c r="B1167" s="228" t="s">
        <v>2454</v>
      </c>
      <c r="C1167" s="220">
        <v>932.61519999999996</v>
      </c>
      <c r="D1167" s="94">
        <f t="shared" si="36"/>
        <v>979.24595999999997</v>
      </c>
      <c r="E1167" s="94">
        <f t="shared" si="37"/>
        <v>1096.7554752000001</v>
      </c>
      <c r="F1167" s="180">
        <v>0.12</v>
      </c>
    </row>
    <row r="1168" spans="1:6">
      <c r="A1168" s="363" t="s">
        <v>2457</v>
      </c>
      <c r="B1168" s="228" t="s">
        <v>2456</v>
      </c>
      <c r="C1168" s="220">
        <v>932.61519999999996</v>
      </c>
      <c r="D1168" s="94">
        <f t="shared" si="36"/>
        <v>979.24595999999997</v>
      </c>
      <c r="E1168" s="94">
        <f t="shared" si="37"/>
        <v>1096.7554752000001</v>
      </c>
      <c r="F1168" s="180">
        <v>0.12</v>
      </c>
    </row>
    <row r="1169" spans="1:6">
      <c r="A1169" s="358" t="s">
        <v>2459</v>
      </c>
      <c r="B1169" s="229" t="s">
        <v>2458</v>
      </c>
      <c r="C1169" s="220">
        <v>4313.848</v>
      </c>
      <c r="D1169" s="94">
        <f t="shared" si="36"/>
        <v>4529.5403999999999</v>
      </c>
      <c r="E1169" s="94">
        <f t="shared" si="37"/>
        <v>5073.0852480000003</v>
      </c>
      <c r="F1169" s="180">
        <v>0.12</v>
      </c>
    </row>
    <row r="1170" spans="1:6">
      <c r="A1170" s="355" t="s">
        <v>2461</v>
      </c>
      <c r="B1170" s="230" t="s">
        <v>2460</v>
      </c>
      <c r="C1170" s="220">
        <v>5475.0107418045463</v>
      </c>
      <c r="D1170" s="94">
        <f t="shared" si="36"/>
        <v>5748.7612788947736</v>
      </c>
      <c r="E1170" s="94">
        <f t="shared" si="37"/>
        <v>6438.6126323621475</v>
      </c>
      <c r="F1170" s="180">
        <v>0.12</v>
      </c>
    </row>
    <row r="1171" spans="1:6">
      <c r="A1171" s="364" t="s">
        <v>2463</v>
      </c>
      <c r="B1171" s="231" t="s">
        <v>2462</v>
      </c>
      <c r="C1171" s="220">
        <v>5475.0107418045463</v>
      </c>
      <c r="D1171" s="94">
        <f t="shared" si="36"/>
        <v>5748.7612788947736</v>
      </c>
      <c r="E1171" s="94">
        <f t="shared" si="37"/>
        <v>6438.6126323621475</v>
      </c>
      <c r="F1171" s="180">
        <v>0.12</v>
      </c>
    </row>
    <row r="1172" spans="1:6">
      <c r="A1172" s="364" t="s">
        <v>2465</v>
      </c>
      <c r="B1172" s="232" t="s">
        <v>2464</v>
      </c>
      <c r="C1172" s="220">
        <v>5475.0107418045463</v>
      </c>
      <c r="D1172" s="94">
        <f t="shared" si="36"/>
        <v>5748.7612788947736</v>
      </c>
      <c r="E1172" s="94">
        <f t="shared" si="37"/>
        <v>6438.6126323621475</v>
      </c>
      <c r="F1172" s="180">
        <v>0.12</v>
      </c>
    </row>
    <row r="1173" spans="1:6">
      <c r="A1173" s="365" t="s">
        <v>2467</v>
      </c>
      <c r="B1173" s="233" t="s">
        <v>2466</v>
      </c>
      <c r="C1173" s="220">
        <v>5167.2039489405706</v>
      </c>
      <c r="D1173" s="94">
        <f t="shared" si="36"/>
        <v>5425.5641463875991</v>
      </c>
      <c r="E1173" s="94">
        <f t="shared" si="37"/>
        <v>6076.6318439541119</v>
      </c>
      <c r="F1173" s="180">
        <v>0.12</v>
      </c>
    </row>
    <row r="1174" spans="1:6">
      <c r="A1174" s="366" t="s">
        <v>2469</v>
      </c>
      <c r="B1174" s="234" t="s">
        <v>2468</v>
      </c>
      <c r="C1174" s="220">
        <v>5167.2039489405706</v>
      </c>
      <c r="D1174" s="94">
        <f t="shared" si="36"/>
        <v>5425.5641463875991</v>
      </c>
      <c r="E1174" s="94">
        <f t="shared" si="37"/>
        <v>6076.6318439541119</v>
      </c>
      <c r="F1174" s="180">
        <v>0.12</v>
      </c>
    </row>
    <row r="1175" spans="1:6">
      <c r="A1175" s="367" t="s">
        <v>2559</v>
      </c>
      <c r="B1175" s="235" t="s">
        <v>2470</v>
      </c>
      <c r="C1175" s="220">
        <v>5167.2039489405706</v>
      </c>
      <c r="D1175" s="94">
        <f t="shared" si="36"/>
        <v>5425.5641463875991</v>
      </c>
      <c r="E1175" s="94">
        <f t="shared" si="37"/>
        <v>6076.6318439541119</v>
      </c>
      <c r="F1175" s="180">
        <v>0.12</v>
      </c>
    </row>
    <row r="1176" spans="1:6">
      <c r="A1176" s="368" t="s">
        <v>2472</v>
      </c>
      <c r="B1176" s="236" t="s">
        <v>2471</v>
      </c>
      <c r="C1176" s="220">
        <v>5392.3076019451319</v>
      </c>
      <c r="D1176" s="94">
        <f t="shared" si="36"/>
        <v>5661.9229820423889</v>
      </c>
      <c r="E1176" s="94">
        <f t="shared" si="37"/>
        <v>6341.353739887476</v>
      </c>
      <c r="F1176" s="180">
        <v>0.12</v>
      </c>
    </row>
    <row r="1177" spans="1:6">
      <c r="A1177" s="369" t="s">
        <v>2474</v>
      </c>
      <c r="B1177" s="237" t="s">
        <v>2473</v>
      </c>
      <c r="C1177" s="220">
        <v>6843.7634272556834</v>
      </c>
      <c r="D1177" s="94">
        <f t="shared" si="36"/>
        <v>7185.9515986184679</v>
      </c>
      <c r="E1177" s="94">
        <f t="shared" si="37"/>
        <v>8048.265790452685</v>
      </c>
      <c r="F1177" s="180">
        <v>0.12</v>
      </c>
    </row>
    <row r="1178" spans="1:6">
      <c r="A1178" s="370" t="s">
        <v>2476</v>
      </c>
      <c r="B1178" s="238" t="s">
        <v>2475</v>
      </c>
      <c r="C1178" s="220">
        <v>6843.7634272556834</v>
      </c>
      <c r="D1178" s="94">
        <f t="shared" si="36"/>
        <v>7185.9515986184679</v>
      </c>
      <c r="E1178" s="94">
        <f t="shared" si="37"/>
        <v>8048.265790452685</v>
      </c>
      <c r="F1178" s="180">
        <v>0.12</v>
      </c>
    </row>
    <row r="1179" spans="1:6">
      <c r="A1179" s="371" t="s">
        <v>2477</v>
      </c>
      <c r="B1179" s="238" t="s">
        <v>2475</v>
      </c>
      <c r="C1179" s="220">
        <v>6843.7634272556834</v>
      </c>
      <c r="D1179" s="94">
        <f t="shared" si="36"/>
        <v>7185.9515986184679</v>
      </c>
      <c r="E1179" s="94">
        <f t="shared" si="37"/>
        <v>8048.265790452685</v>
      </c>
      <c r="F1179" s="180">
        <v>0.12</v>
      </c>
    </row>
    <row r="1180" spans="1:6">
      <c r="A1180" s="372" t="s">
        <v>2479</v>
      </c>
      <c r="B1180" s="239" t="s">
        <v>2478</v>
      </c>
      <c r="C1180" s="220">
        <v>6459.0049361757128</v>
      </c>
      <c r="D1180" s="94">
        <f t="shared" si="36"/>
        <v>6781.9551829844986</v>
      </c>
      <c r="E1180" s="94">
        <f t="shared" si="37"/>
        <v>7595.7898049426394</v>
      </c>
      <c r="F1180" s="180">
        <v>0.12</v>
      </c>
    </row>
    <row r="1181" spans="1:6">
      <c r="A1181" s="373" t="s">
        <v>2481</v>
      </c>
      <c r="B1181" s="240" t="s">
        <v>2480</v>
      </c>
      <c r="C1181" s="220">
        <v>6459.0049361757128</v>
      </c>
      <c r="D1181" s="94">
        <f t="shared" si="36"/>
        <v>6781.9551829844986</v>
      </c>
      <c r="E1181" s="94">
        <f t="shared" si="37"/>
        <v>7595.7898049426394</v>
      </c>
      <c r="F1181" s="180">
        <v>0.12</v>
      </c>
    </row>
    <row r="1182" spans="1:6">
      <c r="A1182" s="374" t="s">
        <v>2483</v>
      </c>
      <c r="B1182" s="241" t="s">
        <v>2482</v>
      </c>
      <c r="C1182" s="220">
        <v>6459.0049361757128</v>
      </c>
      <c r="D1182" s="94">
        <f t="shared" si="36"/>
        <v>6781.9551829844986</v>
      </c>
      <c r="E1182" s="94">
        <f t="shared" si="37"/>
        <v>7595.7898049426394</v>
      </c>
      <c r="F1182" s="180">
        <v>0.12</v>
      </c>
    </row>
    <row r="1183" spans="1:6">
      <c r="A1183" s="358" t="s">
        <v>2484</v>
      </c>
      <c r="B1183" s="73" t="s">
        <v>2458</v>
      </c>
      <c r="C1183" s="220">
        <v>4313.848</v>
      </c>
      <c r="D1183" s="94">
        <f t="shared" si="36"/>
        <v>4529.5403999999999</v>
      </c>
      <c r="E1183" s="94">
        <f t="shared" si="37"/>
        <v>5073.0852480000003</v>
      </c>
      <c r="F1183" s="180">
        <v>0.12</v>
      </c>
    </row>
    <row r="1184" spans="1:6">
      <c r="A1184" s="358" t="s">
        <v>2485</v>
      </c>
      <c r="B1184" s="73" t="s">
        <v>2460</v>
      </c>
      <c r="C1184" s="220">
        <v>5475.0107418045463</v>
      </c>
      <c r="D1184" s="94">
        <f t="shared" si="36"/>
        <v>5748.7612788947736</v>
      </c>
      <c r="E1184" s="94">
        <f t="shared" si="37"/>
        <v>6438.6126323621475</v>
      </c>
      <c r="F1184" s="180">
        <v>0.12</v>
      </c>
    </row>
    <row r="1185" spans="1:6">
      <c r="A1185" s="358" t="s">
        <v>2486</v>
      </c>
      <c r="B1185" s="73" t="s">
        <v>2462</v>
      </c>
      <c r="C1185" s="220">
        <v>5475.0107418045463</v>
      </c>
      <c r="D1185" s="94">
        <f t="shared" si="36"/>
        <v>5748.7612788947736</v>
      </c>
      <c r="E1185" s="94">
        <f t="shared" si="37"/>
        <v>6438.6126323621475</v>
      </c>
      <c r="F1185" s="180">
        <v>0.12</v>
      </c>
    </row>
    <row r="1186" spans="1:6">
      <c r="A1186" s="358" t="s">
        <v>2487</v>
      </c>
      <c r="B1186" s="73" t="s">
        <v>2464</v>
      </c>
      <c r="C1186" s="220">
        <v>5475.0107418045463</v>
      </c>
      <c r="D1186" s="94">
        <f t="shared" si="36"/>
        <v>5748.7612788947736</v>
      </c>
      <c r="E1186" s="94">
        <f t="shared" si="37"/>
        <v>6438.6126323621475</v>
      </c>
      <c r="F1186" s="180">
        <v>0.12</v>
      </c>
    </row>
    <row r="1187" spans="1:6">
      <c r="A1187" s="358" t="s">
        <v>2488</v>
      </c>
      <c r="B1187" s="73" t="s">
        <v>2466</v>
      </c>
      <c r="C1187" s="220">
        <v>5167.2039489405706</v>
      </c>
      <c r="D1187" s="94">
        <f t="shared" si="36"/>
        <v>5425.5641463875991</v>
      </c>
      <c r="E1187" s="94">
        <f t="shared" si="37"/>
        <v>6076.6318439541119</v>
      </c>
      <c r="F1187" s="180">
        <v>0.12</v>
      </c>
    </row>
    <row r="1188" spans="1:6">
      <c r="A1188" s="358" t="s">
        <v>2489</v>
      </c>
      <c r="B1188" s="73" t="s">
        <v>2468</v>
      </c>
      <c r="C1188" s="220">
        <v>5167.2039489405706</v>
      </c>
      <c r="D1188" s="94">
        <f t="shared" si="36"/>
        <v>5425.5641463875991</v>
      </c>
      <c r="E1188" s="94">
        <f t="shared" si="37"/>
        <v>6076.6318439541119</v>
      </c>
      <c r="F1188" s="180">
        <v>0.12</v>
      </c>
    </row>
    <row r="1189" spans="1:6">
      <c r="A1189" s="358" t="s">
        <v>2490</v>
      </c>
      <c r="B1189" s="73" t="s">
        <v>2470</v>
      </c>
      <c r="C1189" s="220">
        <v>5167.2039489405706</v>
      </c>
      <c r="D1189" s="94">
        <f t="shared" si="36"/>
        <v>5425.5641463875991</v>
      </c>
      <c r="E1189" s="94">
        <f t="shared" si="37"/>
        <v>6076.6318439541119</v>
      </c>
      <c r="F1189" s="180">
        <v>0.12</v>
      </c>
    </row>
    <row r="1190" spans="1:6">
      <c r="A1190" s="358" t="s">
        <v>2491</v>
      </c>
      <c r="B1190" s="73" t="s">
        <v>2471</v>
      </c>
      <c r="C1190" s="220">
        <v>5392.3076019451319</v>
      </c>
      <c r="D1190" s="94">
        <f t="shared" si="36"/>
        <v>5661.9229820423889</v>
      </c>
      <c r="E1190" s="94">
        <f t="shared" si="37"/>
        <v>6341.353739887476</v>
      </c>
      <c r="F1190" s="180">
        <v>0.12</v>
      </c>
    </row>
    <row r="1191" spans="1:6">
      <c r="A1191" s="358" t="s">
        <v>2492</v>
      </c>
      <c r="B1191" s="73" t="s">
        <v>2473</v>
      </c>
      <c r="C1191" s="220">
        <v>6843.7634272556834</v>
      </c>
      <c r="D1191" s="94">
        <f t="shared" si="36"/>
        <v>7185.9515986184679</v>
      </c>
      <c r="E1191" s="94">
        <f t="shared" si="37"/>
        <v>8048.265790452685</v>
      </c>
      <c r="F1191" s="180">
        <v>0.12</v>
      </c>
    </row>
    <row r="1192" spans="1:6">
      <c r="A1192" s="358" t="s">
        <v>2494</v>
      </c>
      <c r="B1192" s="73" t="s">
        <v>2493</v>
      </c>
      <c r="C1192" s="220">
        <v>6843.7634272556834</v>
      </c>
      <c r="D1192" s="94">
        <f t="shared" si="36"/>
        <v>7185.9515986184679</v>
      </c>
      <c r="E1192" s="94">
        <f t="shared" si="37"/>
        <v>8048.265790452685</v>
      </c>
      <c r="F1192" s="180">
        <v>0.12</v>
      </c>
    </row>
    <row r="1193" spans="1:6">
      <c r="A1193" s="358" t="s">
        <v>2496</v>
      </c>
      <c r="B1193" s="73" t="s">
        <v>2495</v>
      </c>
      <c r="C1193" s="220">
        <v>6843.7634272556834</v>
      </c>
      <c r="D1193" s="94">
        <f t="shared" si="36"/>
        <v>7185.9515986184679</v>
      </c>
      <c r="E1193" s="94">
        <f t="shared" si="37"/>
        <v>8048.265790452685</v>
      </c>
      <c r="F1193" s="180">
        <v>0.12</v>
      </c>
    </row>
    <row r="1194" spans="1:6">
      <c r="A1194" s="358" t="s">
        <v>2497</v>
      </c>
      <c r="B1194" s="73" t="s">
        <v>2478</v>
      </c>
      <c r="C1194" s="220">
        <v>6459.0049361757128</v>
      </c>
      <c r="D1194" s="94">
        <f t="shared" si="36"/>
        <v>6781.9551829844986</v>
      </c>
      <c r="E1194" s="94">
        <f t="shared" si="37"/>
        <v>7595.7898049426394</v>
      </c>
      <c r="F1194" s="180">
        <v>0.12</v>
      </c>
    </row>
    <row r="1195" spans="1:6">
      <c r="A1195" s="358" t="s">
        <v>2498</v>
      </c>
      <c r="B1195" s="73" t="s">
        <v>2480</v>
      </c>
      <c r="C1195" s="220">
        <v>6459.0049361757128</v>
      </c>
      <c r="D1195" s="94">
        <f t="shared" si="36"/>
        <v>6781.9551829844986</v>
      </c>
      <c r="E1195" s="94">
        <f t="shared" si="37"/>
        <v>7595.7898049426394</v>
      </c>
      <c r="F1195" s="180">
        <v>0.12</v>
      </c>
    </row>
    <row r="1196" spans="1:6">
      <c r="A1196" s="358" t="s">
        <v>2499</v>
      </c>
      <c r="B1196" s="73" t="s">
        <v>2482</v>
      </c>
      <c r="C1196" s="220">
        <v>6459.0049361757128</v>
      </c>
      <c r="D1196" s="94">
        <f t="shared" si="36"/>
        <v>6781.9551829844986</v>
      </c>
      <c r="E1196" s="94">
        <f t="shared" si="37"/>
        <v>7595.7898049426394</v>
      </c>
      <c r="F1196" s="180">
        <v>0.12</v>
      </c>
    </row>
    <row r="1197" spans="1:6">
      <c r="A1197" s="358" t="s">
        <v>3114</v>
      </c>
      <c r="B1197" s="92" t="s">
        <v>2500</v>
      </c>
      <c r="C1197" s="220">
        <v>5828.2649656000003</v>
      </c>
      <c r="D1197" s="94">
        <f t="shared" si="36"/>
        <v>6119.6782138800008</v>
      </c>
      <c r="E1197" s="94">
        <f t="shared" si="37"/>
        <v>6854.039599545602</v>
      </c>
      <c r="F1197" s="180">
        <v>0.12</v>
      </c>
    </row>
    <row r="1198" spans="1:6">
      <c r="A1198" s="358" t="s">
        <v>3115</v>
      </c>
      <c r="B1198" s="92" t="s">
        <v>2501</v>
      </c>
      <c r="C1198" s="220">
        <v>4426.9818340000002</v>
      </c>
      <c r="D1198" s="94">
        <f t="shared" si="36"/>
        <v>4648.3309257000001</v>
      </c>
      <c r="E1198" s="94">
        <f t="shared" si="37"/>
        <v>5206.1306367840007</v>
      </c>
      <c r="F1198" s="180">
        <v>0.12</v>
      </c>
    </row>
    <row r="1199" spans="1:6">
      <c r="A1199" s="358" t="s">
        <v>3116</v>
      </c>
      <c r="B1199" s="92" t="s">
        <v>2502</v>
      </c>
      <c r="C1199" s="220">
        <v>4857.5532544000007</v>
      </c>
      <c r="D1199" s="94">
        <f t="shared" si="36"/>
        <v>5100.4309171200011</v>
      </c>
      <c r="E1199" s="94">
        <f t="shared" si="37"/>
        <v>5712.4826271744014</v>
      </c>
      <c r="F1199" s="180">
        <v>0.12</v>
      </c>
    </row>
    <row r="1200" spans="1:6">
      <c r="A1200" s="358" t="s">
        <v>3117</v>
      </c>
      <c r="B1200" s="92" t="s">
        <v>2503</v>
      </c>
      <c r="C1200" s="220">
        <v>4857.5532544000007</v>
      </c>
      <c r="D1200" s="94">
        <f t="shared" si="36"/>
        <v>5100.4309171200011</v>
      </c>
      <c r="E1200" s="94">
        <f t="shared" si="37"/>
        <v>5712.4826271744014</v>
      </c>
      <c r="F1200" s="180">
        <v>0.12</v>
      </c>
    </row>
    <row r="1201" spans="1:6">
      <c r="A1201" s="375">
        <v>1040990</v>
      </c>
      <c r="B1201" s="73" t="s">
        <v>2504</v>
      </c>
      <c r="C1201" s="220">
        <v>284.0376</v>
      </c>
      <c r="D1201" s="94">
        <f t="shared" si="36"/>
        <v>298.23948000000001</v>
      </c>
      <c r="E1201" s="94">
        <f t="shared" si="37"/>
        <v>334.02821760000006</v>
      </c>
      <c r="F1201" s="180">
        <v>0.12</v>
      </c>
    </row>
    <row r="1202" spans="1:6">
      <c r="A1202" s="375" t="s">
        <v>2506</v>
      </c>
      <c r="B1202" s="73" t="s">
        <v>2505</v>
      </c>
      <c r="C1202" s="220">
        <v>1454.5432000000001</v>
      </c>
      <c r="D1202" s="94">
        <f t="shared" si="36"/>
        <v>1527.2703600000002</v>
      </c>
      <c r="E1202" s="94">
        <f t="shared" si="37"/>
        <v>1710.5428032000004</v>
      </c>
      <c r="F1202" s="180">
        <v>0.12</v>
      </c>
    </row>
    <row r="1203" spans="1:6">
      <c r="A1203" s="375" t="s">
        <v>2508</v>
      </c>
      <c r="B1203" s="73" t="s">
        <v>2507</v>
      </c>
      <c r="C1203" s="220">
        <v>3343.4895999999999</v>
      </c>
      <c r="D1203" s="94">
        <f t="shared" si="36"/>
        <v>3510.66408</v>
      </c>
      <c r="E1203" s="94">
        <f t="shared" si="37"/>
        <v>3931.9437696000005</v>
      </c>
      <c r="F1203" s="180">
        <v>0.12</v>
      </c>
    </row>
    <row r="1204" spans="1:6">
      <c r="A1204" s="375" t="s">
        <v>2510</v>
      </c>
      <c r="B1204" s="73" t="s">
        <v>2509</v>
      </c>
      <c r="C1204" s="220">
        <v>5039.6280000000006</v>
      </c>
      <c r="D1204" s="94">
        <f t="shared" si="36"/>
        <v>5291.6094000000012</v>
      </c>
      <c r="E1204" s="94">
        <f t="shared" si="37"/>
        <v>5926.6025280000022</v>
      </c>
      <c r="F1204" s="180">
        <v>0.12</v>
      </c>
    </row>
    <row r="1205" spans="1:6">
      <c r="A1205" s="375" t="s">
        <v>2512</v>
      </c>
      <c r="B1205" s="73" t="s">
        <v>2511</v>
      </c>
      <c r="C1205" s="220">
        <v>7590.4752000000008</v>
      </c>
      <c r="D1205" s="94">
        <f t="shared" si="36"/>
        <v>7969.9989600000008</v>
      </c>
      <c r="E1205" s="94">
        <f t="shared" si="37"/>
        <v>8926.3988352000015</v>
      </c>
      <c r="F1205" s="180">
        <v>0.12</v>
      </c>
    </row>
    <row r="1206" spans="1:6">
      <c r="A1206" s="375" t="s">
        <v>2513</v>
      </c>
      <c r="B1206" s="73" t="s">
        <v>101</v>
      </c>
      <c r="C1206" s="220">
        <v>2012.2079999999999</v>
      </c>
      <c r="D1206" s="94">
        <f t="shared" si="36"/>
        <v>2112.8184000000001</v>
      </c>
      <c r="E1206" s="94">
        <f t="shared" si="37"/>
        <v>2366.3566080000005</v>
      </c>
      <c r="F1206" s="180">
        <v>0.12</v>
      </c>
    </row>
    <row r="1207" spans="1:6">
      <c r="A1207" s="375" t="s">
        <v>2515</v>
      </c>
      <c r="B1207" s="73" t="s">
        <v>2514</v>
      </c>
      <c r="C1207" s="220">
        <v>5039.6280000000006</v>
      </c>
      <c r="D1207" s="94">
        <f t="shared" si="36"/>
        <v>5291.6094000000012</v>
      </c>
      <c r="E1207" s="94">
        <f t="shared" si="37"/>
        <v>5926.6025280000022</v>
      </c>
      <c r="F1207" s="180">
        <v>0.12</v>
      </c>
    </row>
    <row r="1208" spans="1:6">
      <c r="A1208" s="375" t="s">
        <v>2517</v>
      </c>
      <c r="B1208" s="73" t="s">
        <v>2516</v>
      </c>
      <c r="C1208" s="220">
        <v>7590.4752000000008</v>
      </c>
      <c r="D1208" s="94">
        <f t="shared" si="36"/>
        <v>7969.9989600000008</v>
      </c>
      <c r="E1208" s="94">
        <f t="shared" si="37"/>
        <v>8926.3988352000015</v>
      </c>
      <c r="F1208" s="180">
        <v>0.12</v>
      </c>
    </row>
    <row r="1209" spans="1:6">
      <c r="A1209" s="375" t="s">
        <v>1310</v>
      </c>
      <c r="B1209" s="73" t="s">
        <v>2518</v>
      </c>
      <c r="C1209" s="220">
        <v>950.58480000000009</v>
      </c>
      <c r="D1209" s="94">
        <f t="shared" si="36"/>
        <v>998.11404000000016</v>
      </c>
      <c r="E1209" s="94">
        <f t="shared" si="37"/>
        <v>1117.8877248000003</v>
      </c>
      <c r="F1209" s="180">
        <v>0.12</v>
      </c>
    </row>
    <row r="1210" spans="1:6">
      <c r="A1210" s="375" t="s">
        <v>2520</v>
      </c>
      <c r="B1210" s="73" t="s">
        <v>2519</v>
      </c>
      <c r="C1210" s="220">
        <v>3343.4895999999999</v>
      </c>
      <c r="D1210" s="94">
        <f t="shared" si="36"/>
        <v>3510.66408</v>
      </c>
      <c r="E1210" s="94">
        <f t="shared" si="37"/>
        <v>3931.9437696000005</v>
      </c>
      <c r="F1210" s="180">
        <v>0.12</v>
      </c>
    </row>
    <row r="1211" spans="1:6">
      <c r="A1211" s="375" t="s">
        <v>2522</v>
      </c>
      <c r="B1211" s="73" t="s">
        <v>2521</v>
      </c>
      <c r="C1211" s="220">
        <v>5039.6280000000006</v>
      </c>
      <c r="D1211" s="94">
        <f t="shared" si="36"/>
        <v>5291.6094000000012</v>
      </c>
      <c r="E1211" s="94">
        <f t="shared" si="37"/>
        <v>5926.6025280000022</v>
      </c>
      <c r="F1211" s="180">
        <v>0.12</v>
      </c>
    </row>
    <row r="1212" spans="1:6">
      <c r="A1212" s="375" t="s">
        <v>2524</v>
      </c>
      <c r="B1212" s="73" t="s">
        <v>2523</v>
      </c>
      <c r="C1212" s="220">
        <v>7590.4752000000008</v>
      </c>
      <c r="D1212" s="94">
        <f t="shared" si="36"/>
        <v>7969.9989600000008</v>
      </c>
      <c r="E1212" s="94">
        <f t="shared" si="37"/>
        <v>8926.3988352000015</v>
      </c>
      <c r="F1212" s="180">
        <v>0.12</v>
      </c>
    </row>
    <row r="1213" spans="1:6">
      <c r="A1213" s="375" t="s">
        <v>24</v>
      </c>
      <c r="B1213" s="73" t="s">
        <v>23</v>
      </c>
      <c r="C1213" s="220">
        <v>5039.6280000000006</v>
      </c>
      <c r="D1213" s="94">
        <f t="shared" si="36"/>
        <v>5291.6094000000012</v>
      </c>
      <c r="E1213" s="94">
        <f t="shared" si="37"/>
        <v>5926.6025280000022</v>
      </c>
      <c r="F1213" s="180">
        <v>0.12</v>
      </c>
    </row>
    <row r="1214" spans="1:6">
      <c r="A1214" s="375" t="s">
        <v>26</v>
      </c>
      <c r="B1214" s="73" t="s">
        <v>25</v>
      </c>
      <c r="C1214" s="220">
        <v>7590.4752000000008</v>
      </c>
      <c r="D1214" s="94">
        <f t="shared" si="36"/>
        <v>7969.9989600000008</v>
      </c>
      <c r="E1214" s="94">
        <f t="shared" si="37"/>
        <v>8926.3988352000015</v>
      </c>
      <c r="F1214" s="180">
        <v>0.12</v>
      </c>
    </row>
    <row r="1215" spans="1:6">
      <c r="A1215" s="375" t="s">
        <v>28</v>
      </c>
      <c r="B1215" s="73" t="s">
        <v>27</v>
      </c>
      <c r="C1215" s="220">
        <v>4177.8087999999998</v>
      </c>
      <c r="D1215" s="94">
        <f t="shared" si="36"/>
        <v>4386.6992399999999</v>
      </c>
      <c r="E1215" s="94">
        <f t="shared" si="37"/>
        <v>4913.1031488000008</v>
      </c>
      <c r="F1215" s="180">
        <v>0.12</v>
      </c>
    </row>
    <row r="1216" spans="1:6">
      <c r="A1216" s="375" t="s">
        <v>30</v>
      </c>
      <c r="B1216" s="73" t="s">
        <v>29</v>
      </c>
      <c r="C1216" s="220">
        <v>6234.8440000000001</v>
      </c>
      <c r="D1216" s="94">
        <f t="shared" ref="D1216:D1279" si="38">C1216*1.05</f>
        <v>6546.5862000000006</v>
      </c>
      <c r="E1216" s="94">
        <f t="shared" ref="E1216:E1279" si="39">D1216*1.12</f>
        <v>7332.1765440000017</v>
      </c>
      <c r="F1216" s="180">
        <v>0.12</v>
      </c>
    </row>
    <row r="1217" spans="1:6">
      <c r="A1217" s="375" t="s">
        <v>32</v>
      </c>
      <c r="B1217" s="73" t="s">
        <v>31</v>
      </c>
      <c r="C1217" s="220">
        <v>9393.1815999999999</v>
      </c>
      <c r="D1217" s="94">
        <f t="shared" si="38"/>
        <v>9862.8406800000012</v>
      </c>
      <c r="E1217" s="94">
        <f t="shared" si="39"/>
        <v>11046.381561600003</v>
      </c>
      <c r="F1217" s="180">
        <v>0.12</v>
      </c>
    </row>
    <row r="1218" spans="1:6">
      <c r="A1218" s="375" t="s">
        <v>34</v>
      </c>
      <c r="B1218" s="73" t="s">
        <v>33</v>
      </c>
      <c r="C1218" s="220">
        <v>1665.84</v>
      </c>
      <c r="D1218" s="94">
        <f t="shared" si="38"/>
        <v>1749.1320000000001</v>
      </c>
      <c r="E1218" s="94">
        <f t="shared" si="39"/>
        <v>1959.0278400000002</v>
      </c>
      <c r="F1218" s="180">
        <v>0.12</v>
      </c>
    </row>
    <row r="1219" spans="1:6">
      <c r="A1219" s="375" t="s">
        <v>36</v>
      </c>
      <c r="B1219" s="73" t="s">
        <v>35</v>
      </c>
      <c r="C1219" s="220">
        <v>6234.8440000000001</v>
      </c>
      <c r="D1219" s="94">
        <f t="shared" si="38"/>
        <v>6546.5862000000006</v>
      </c>
      <c r="E1219" s="94">
        <f t="shared" si="39"/>
        <v>7332.1765440000017</v>
      </c>
      <c r="F1219" s="180">
        <v>0.12</v>
      </c>
    </row>
    <row r="1220" spans="1:6">
      <c r="A1220" s="375" t="s">
        <v>38</v>
      </c>
      <c r="B1220" s="73" t="s">
        <v>37</v>
      </c>
      <c r="C1220" s="220">
        <v>9393.1815999999999</v>
      </c>
      <c r="D1220" s="94">
        <f t="shared" si="38"/>
        <v>9862.8406800000012</v>
      </c>
      <c r="E1220" s="94">
        <f t="shared" si="39"/>
        <v>11046.381561600003</v>
      </c>
      <c r="F1220" s="180">
        <v>0.12</v>
      </c>
    </row>
    <row r="1221" spans="1:6">
      <c r="A1221" s="375" t="s">
        <v>40</v>
      </c>
      <c r="B1221" s="73" t="s">
        <v>39</v>
      </c>
      <c r="C1221" s="220">
        <v>1890.8383999999999</v>
      </c>
      <c r="D1221" s="94">
        <f t="shared" si="38"/>
        <v>1985.38032</v>
      </c>
      <c r="E1221" s="94">
        <f t="shared" si="39"/>
        <v>2223.6259584000004</v>
      </c>
      <c r="F1221" s="180">
        <v>0.12</v>
      </c>
    </row>
    <row r="1222" spans="1:6">
      <c r="A1222" s="375" t="s">
        <v>42</v>
      </c>
      <c r="B1222" s="73" t="s">
        <v>41</v>
      </c>
      <c r="C1222" s="220">
        <v>3267.4048000000003</v>
      </c>
      <c r="D1222" s="94">
        <f t="shared" si="38"/>
        <v>3430.7750400000004</v>
      </c>
      <c r="E1222" s="94">
        <f t="shared" si="39"/>
        <v>3842.4680448000008</v>
      </c>
      <c r="F1222" s="180">
        <v>0.12</v>
      </c>
    </row>
    <row r="1223" spans="1:6">
      <c r="A1223" s="375" t="s">
        <v>44</v>
      </c>
      <c r="B1223" s="73" t="s">
        <v>43</v>
      </c>
      <c r="C1223" s="220">
        <v>9624.4192000000003</v>
      </c>
      <c r="D1223" s="94">
        <f t="shared" si="38"/>
        <v>10105.640160000001</v>
      </c>
      <c r="E1223" s="94">
        <f t="shared" si="39"/>
        <v>11318.316979200003</v>
      </c>
      <c r="F1223" s="180">
        <v>0.12</v>
      </c>
    </row>
    <row r="1224" spans="1:6">
      <c r="A1224" s="375" t="s">
        <v>46</v>
      </c>
      <c r="B1224" s="73" t="s">
        <v>45</v>
      </c>
      <c r="C1224" s="220">
        <v>11888.3424</v>
      </c>
      <c r="D1224" s="94">
        <f t="shared" si="38"/>
        <v>12482.75952</v>
      </c>
      <c r="E1224" s="94">
        <f t="shared" si="39"/>
        <v>13980.6906624</v>
      </c>
      <c r="F1224" s="180">
        <v>0.12</v>
      </c>
    </row>
    <row r="1225" spans="1:6">
      <c r="A1225" s="375" t="s">
        <v>47</v>
      </c>
      <c r="B1225" s="73" t="s">
        <v>41</v>
      </c>
      <c r="C1225" s="220">
        <v>3255.0672</v>
      </c>
      <c r="D1225" s="94">
        <f t="shared" si="38"/>
        <v>3417.8205600000001</v>
      </c>
      <c r="E1225" s="94">
        <f t="shared" si="39"/>
        <v>3827.9590272000005</v>
      </c>
      <c r="F1225" s="180">
        <v>0.12</v>
      </c>
    </row>
    <row r="1226" spans="1:6">
      <c r="A1226" s="375" t="s">
        <v>48</v>
      </c>
      <c r="B1226" s="73" t="s">
        <v>43</v>
      </c>
      <c r="C1226" s="220">
        <v>7647.833599999999</v>
      </c>
      <c r="D1226" s="94">
        <f t="shared" si="38"/>
        <v>8030.2252799999997</v>
      </c>
      <c r="E1226" s="94">
        <f t="shared" si="39"/>
        <v>8993.8523136000003</v>
      </c>
      <c r="F1226" s="180">
        <v>0.12</v>
      </c>
    </row>
    <row r="1227" spans="1:6">
      <c r="A1227" s="375" t="s">
        <v>49</v>
      </c>
      <c r="B1227" s="73" t="s">
        <v>45</v>
      </c>
      <c r="C1227" s="220">
        <v>11888.3424</v>
      </c>
      <c r="D1227" s="94">
        <f t="shared" si="38"/>
        <v>12482.75952</v>
      </c>
      <c r="E1227" s="94">
        <f t="shared" si="39"/>
        <v>13980.6906624</v>
      </c>
      <c r="F1227" s="180">
        <v>0.12</v>
      </c>
    </row>
    <row r="1228" spans="1:6">
      <c r="A1228" s="375" t="s">
        <v>51</v>
      </c>
      <c r="B1228" s="73" t="s">
        <v>50</v>
      </c>
      <c r="C1228" s="220">
        <v>983.36480000000006</v>
      </c>
      <c r="D1228" s="94">
        <f t="shared" si="38"/>
        <v>1032.53304</v>
      </c>
      <c r="E1228" s="94">
        <f t="shared" si="39"/>
        <v>1156.4370048000001</v>
      </c>
      <c r="F1228" s="180">
        <v>0.12</v>
      </c>
    </row>
    <row r="1229" spans="1:6">
      <c r="A1229" s="375" t="s">
        <v>53</v>
      </c>
      <c r="B1229" s="73" t="s">
        <v>52</v>
      </c>
      <c r="C1229" s="220">
        <v>11921.764799999999</v>
      </c>
      <c r="D1229" s="94">
        <f t="shared" si="38"/>
        <v>12517.85304</v>
      </c>
      <c r="E1229" s="94">
        <f t="shared" si="39"/>
        <v>14019.995404800002</v>
      </c>
      <c r="F1229" s="180">
        <v>0.12</v>
      </c>
    </row>
    <row r="1230" spans="1:6">
      <c r="A1230" s="375" t="s">
        <v>55</v>
      </c>
      <c r="B1230" s="73" t="s">
        <v>54</v>
      </c>
      <c r="C1230" s="220">
        <v>14755.294400000001</v>
      </c>
      <c r="D1230" s="94">
        <f t="shared" si="38"/>
        <v>15493.059120000002</v>
      </c>
      <c r="E1230" s="94">
        <f t="shared" si="39"/>
        <v>17352.226214400005</v>
      </c>
      <c r="F1230" s="180">
        <v>0.12</v>
      </c>
    </row>
    <row r="1231" spans="1:6">
      <c r="A1231" s="375" t="s">
        <v>56</v>
      </c>
      <c r="B1231" s="73" t="s">
        <v>52</v>
      </c>
      <c r="C1231" s="220">
        <v>9478.4096000000009</v>
      </c>
      <c r="D1231" s="94">
        <f t="shared" si="38"/>
        <v>9952.3300800000015</v>
      </c>
      <c r="E1231" s="94">
        <f t="shared" si="39"/>
        <v>11146.609689600004</v>
      </c>
      <c r="F1231" s="180">
        <v>0.12</v>
      </c>
    </row>
    <row r="1232" spans="1:6">
      <c r="A1232" s="375" t="s">
        <v>57</v>
      </c>
      <c r="B1232" s="73" t="s">
        <v>54</v>
      </c>
      <c r="C1232" s="220">
        <v>14755.294400000001</v>
      </c>
      <c r="D1232" s="94">
        <f t="shared" si="38"/>
        <v>15493.059120000002</v>
      </c>
      <c r="E1232" s="94">
        <f t="shared" si="39"/>
        <v>17352.226214400005</v>
      </c>
      <c r="F1232" s="180">
        <v>0.12</v>
      </c>
    </row>
    <row r="1233" spans="1:6">
      <c r="A1233" s="375" t="s">
        <v>59</v>
      </c>
      <c r="B1233" s="73" t="s">
        <v>58</v>
      </c>
      <c r="C1233" s="220">
        <v>1698.6200000000001</v>
      </c>
      <c r="D1233" s="94">
        <f t="shared" si="38"/>
        <v>1783.5510000000002</v>
      </c>
      <c r="E1233" s="94">
        <f t="shared" si="39"/>
        <v>1997.5771200000004</v>
      </c>
      <c r="F1233" s="180">
        <v>0.12</v>
      </c>
    </row>
    <row r="1234" spans="1:6">
      <c r="A1234" s="375" t="s">
        <v>61</v>
      </c>
      <c r="B1234" s="73" t="s">
        <v>60</v>
      </c>
      <c r="C1234" s="220">
        <v>9624.4192000000003</v>
      </c>
      <c r="D1234" s="94">
        <f t="shared" si="38"/>
        <v>10105.640160000001</v>
      </c>
      <c r="E1234" s="94">
        <f t="shared" si="39"/>
        <v>11318.316979200003</v>
      </c>
      <c r="F1234" s="180">
        <v>0.12</v>
      </c>
    </row>
    <row r="1235" spans="1:6">
      <c r="A1235" s="375" t="s">
        <v>67</v>
      </c>
      <c r="B1235" s="73" t="s">
        <v>66</v>
      </c>
      <c r="C1235" s="220">
        <v>11888.3424</v>
      </c>
      <c r="D1235" s="94">
        <f t="shared" si="38"/>
        <v>12482.75952</v>
      </c>
      <c r="E1235" s="94">
        <f t="shared" si="39"/>
        <v>13980.6906624</v>
      </c>
      <c r="F1235" s="180">
        <v>0.12</v>
      </c>
    </row>
    <row r="1236" spans="1:6">
      <c r="A1236" s="375" t="s">
        <v>67</v>
      </c>
      <c r="B1236" s="73" t="s">
        <v>60</v>
      </c>
      <c r="C1236" s="220">
        <v>7647.833599999999</v>
      </c>
      <c r="D1236" s="94">
        <f t="shared" si="38"/>
        <v>8030.2252799999997</v>
      </c>
      <c r="E1236" s="94">
        <f t="shared" si="39"/>
        <v>8993.8523136000003</v>
      </c>
      <c r="F1236" s="180">
        <v>0.12</v>
      </c>
    </row>
    <row r="1237" spans="1:6">
      <c r="A1237" s="375" t="s">
        <v>68</v>
      </c>
      <c r="B1237" s="73" t="s">
        <v>66</v>
      </c>
      <c r="C1237" s="220">
        <v>11888.3424</v>
      </c>
      <c r="D1237" s="94">
        <f t="shared" si="38"/>
        <v>12482.75952</v>
      </c>
      <c r="E1237" s="94">
        <f t="shared" si="39"/>
        <v>13980.6906624</v>
      </c>
      <c r="F1237" s="180">
        <v>0.12</v>
      </c>
    </row>
    <row r="1238" spans="1:6">
      <c r="A1238" s="375" t="s">
        <v>70</v>
      </c>
      <c r="B1238" s="73" t="s">
        <v>69</v>
      </c>
      <c r="C1238" s="220">
        <v>1034.8887999999999</v>
      </c>
      <c r="D1238" s="94">
        <f t="shared" si="38"/>
        <v>1086.6332399999999</v>
      </c>
      <c r="E1238" s="94">
        <f t="shared" si="39"/>
        <v>1217.0292288000001</v>
      </c>
      <c r="F1238" s="180">
        <v>0.12</v>
      </c>
    </row>
    <row r="1239" spans="1:6">
      <c r="A1239" s="375" t="s">
        <v>72</v>
      </c>
      <c r="B1239" s="73" t="s">
        <v>71</v>
      </c>
      <c r="C1239" s="220">
        <v>1360.1368</v>
      </c>
      <c r="D1239" s="94">
        <f t="shared" si="38"/>
        <v>1428.14364</v>
      </c>
      <c r="E1239" s="94">
        <f t="shared" si="39"/>
        <v>1599.5208768000002</v>
      </c>
      <c r="F1239" s="180">
        <v>0.12</v>
      </c>
    </row>
    <row r="1240" spans="1:6">
      <c r="A1240" s="375" t="s">
        <v>74</v>
      </c>
      <c r="B1240" s="73" t="s">
        <v>73</v>
      </c>
      <c r="C1240" s="220">
        <v>1360.1368</v>
      </c>
      <c r="D1240" s="94">
        <f t="shared" si="38"/>
        <v>1428.14364</v>
      </c>
      <c r="E1240" s="94">
        <f t="shared" si="39"/>
        <v>1599.5208768000002</v>
      </c>
      <c r="F1240" s="180">
        <v>0.12</v>
      </c>
    </row>
    <row r="1241" spans="1:6">
      <c r="A1241" s="375" t="s">
        <v>76</v>
      </c>
      <c r="B1241" s="73" t="s">
        <v>75</v>
      </c>
      <c r="C1241" s="220">
        <v>1360.1368</v>
      </c>
      <c r="D1241" s="94">
        <f t="shared" si="38"/>
        <v>1428.14364</v>
      </c>
      <c r="E1241" s="94">
        <f t="shared" si="39"/>
        <v>1599.5208768000002</v>
      </c>
      <c r="F1241" s="180">
        <v>0.12</v>
      </c>
    </row>
    <row r="1242" spans="1:6">
      <c r="A1242" s="375" t="s">
        <v>78</v>
      </c>
      <c r="B1242" s="73" t="s">
        <v>77</v>
      </c>
      <c r="C1242" s="220">
        <v>2321.1055999999999</v>
      </c>
      <c r="D1242" s="94">
        <f t="shared" si="38"/>
        <v>2437.1608799999999</v>
      </c>
      <c r="E1242" s="94">
        <f t="shared" si="39"/>
        <v>2729.6201856000002</v>
      </c>
      <c r="F1242" s="180">
        <v>0.12</v>
      </c>
    </row>
    <row r="1243" spans="1:6">
      <c r="A1243" s="375" t="s">
        <v>80</v>
      </c>
      <c r="B1243" s="73" t="s">
        <v>79</v>
      </c>
      <c r="C1243" s="220">
        <v>3132.7472000000002</v>
      </c>
      <c r="D1243" s="94">
        <f t="shared" si="38"/>
        <v>3289.3845600000004</v>
      </c>
      <c r="E1243" s="94">
        <f t="shared" si="39"/>
        <v>3684.1107072000009</v>
      </c>
      <c r="F1243" s="180">
        <v>0.12</v>
      </c>
    </row>
    <row r="1244" spans="1:6">
      <c r="A1244" s="375" t="s">
        <v>82</v>
      </c>
      <c r="B1244" s="73" t="s">
        <v>81</v>
      </c>
      <c r="C1244" s="220">
        <v>3132.7472000000002</v>
      </c>
      <c r="D1244" s="94">
        <f t="shared" si="38"/>
        <v>3289.3845600000004</v>
      </c>
      <c r="E1244" s="94">
        <f t="shared" si="39"/>
        <v>3684.1107072000009</v>
      </c>
      <c r="F1244" s="180">
        <v>0.12</v>
      </c>
    </row>
    <row r="1245" spans="1:6">
      <c r="A1245" s="375" t="s">
        <v>84</v>
      </c>
      <c r="B1245" s="73" t="s">
        <v>83</v>
      </c>
      <c r="C1245" s="220">
        <v>3132.7472000000002</v>
      </c>
      <c r="D1245" s="94">
        <f t="shared" si="38"/>
        <v>3289.3845600000004</v>
      </c>
      <c r="E1245" s="94">
        <f t="shared" si="39"/>
        <v>3684.1107072000009</v>
      </c>
      <c r="F1245" s="180">
        <v>0.12</v>
      </c>
    </row>
    <row r="1246" spans="1:6">
      <c r="A1246" s="375" t="s">
        <v>86</v>
      </c>
      <c r="B1246" s="73" t="s">
        <v>85</v>
      </c>
      <c r="C1246" s="220">
        <v>3311.6424000000002</v>
      </c>
      <c r="D1246" s="94">
        <f t="shared" si="38"/>
        <v>3477.2245200000002</v>
      </c>
      <c r="E1246" s="94">
        <f t="shared" si="39"/>
        <v>3894.4914624000007</v>
      </c>
      <c r="F1246" s="180">
        <v>0.12</v>
      </c>
    </row>
    <row r="1247" spans="1:6">
      <c r="A1247" s="375" t="s">
        <v>88</v>
      </c>
      <c r="B1247" s="73" t="s">
        <v>87</v>
      </c>
      <c r="C1247" s="220">
        <v>3353.0376000000001</v>
      </c>
      <c r="D1247" s="94">
        <f t="shared" si="38"/>
        <v>3520.6894800000005</v>
      </c>
      <c r="E1247" s="94">
        <f t="shared" si="39"/>
        <v>3943.1722176000007</v>
      </c>
      <c r="F1247" s="180">
        <v>0.12</v>
      </c>
    </row>
    <row r="1248" spans="1:6">
      <c r="A1248" s="375" t="s">
        <v>90</v>
      </c>
      <c r="B1248" s="73" t="s">
        <v>89</v>
      </c>
      <c r="C1248" s="220">
        <v>3353.0376000000001</v>
      </c>
      <c r="D1248" s="94">
        <f t="shared" si="38"/>
        <v>3520.6894800000005</v>
      </c>
      <c r="E1248" s="94">
        <f t="shared" si="39"/>
        <v>3943.1722176000007</v>
      </c>
      <c r="F1248" s="180">
        <v>0.12</v>
      </c>
    </row>
    <row r="1249" spans="1:6">
      <c r="A1249" s="375" t="s">
        <v>92</v>
      </c>
      <c r="B1249" s="73" t="s">
        <v>91</v>
      </c>
      <c r="C1249" s="220">
        <v>3353.0376000000001</v>
      </c>
      <c r="D1249" s="94">
        <f t="shared" si="38"/>
        <v>3520.6894800000005</v>
      </c>
      <c r="E1249" s="94">
        <f t="shared" si="39"/>
        <v>3943.1722176000007</v>
      </c>
      <c r="F1249" s="180">
        <v>0.12</v>
      </c>
    </row>
    <row r="1250" spans="1:6">
      <c r="A1250" s="375" t="s">
        <v>94</v>
      </c>
      <c r="B1250" s="73" t="s">
        <v>93</v>
      </c>
      <c r="C1250" s="220">
        <v>1034.8887999999999</v>
      </c>
      <c r="D1250" s="94">
        <f t="shared" si="38"/>
        <v>1086.6332399999999</v>
      </c>
      <c r="E1250" s="94">
        <f t="shared" si="39"/>
        <v>1217.0292288000001</v>
      </c>
      <c r="F1250" s="180">
        <v>0.12</v>
      </c>
    </row>
    <row r="1251" spans="1:6">
      <c r="A1251" s="375" t="s">
        <v>96</v>
      </c>
      <c r="B1251" s="73" t="s">
        <v>95</v>
      </c>
      <c r="C1251" s="220">
        <v>1360.1368</v>
      </c>
      <c r="D1251" s="94">
        <f t="shared" si="38"/>
        <v>1428.14364</v>
      </c>
      <c r="E1251" s="94">
        <f t="shared" si="39"/>
        <v>1599.5208768000002</v>
      </c>
      <c r="F1251" s="180">
        <v>0.12</v>
      </c>
    </row>
    <row r="1252" spans="1:6">
      <c r="A1252" s="375" t="s">
        <v>98</v>
      </c>
      <c r="B1252" s="73" t="s">
        <v>97</v>
      </c>
      <c r="C1252" s="220">
        <v>1360.1368</v>
      </c>
      <c r="D1252" s="94">
        <f t="shared" si="38"/>
        <v>1428.14364</v>
      </c>
      <c r="E1252" s="94">
        <f t="shared" si="39"/>
        <v>1599.5208768000002</v>
      </c>
      <c r="F1252" s="180">
        <v>0.12</v>
      </c>
    </row>
    <row r="1253" spans="1:6">
      <c r="A1253" s="375" t="s">
        <v>100</v>
      </c>
      <c r="B1253" s="73" t="s">
        <v>99</v>
      </c>
      <c r="C1253" s="220">
        <v>1360.1368</v>
      </c>
      <c r="D1253" s="94">
        <f t="shared" si="38"/>
        <v>1428.14364</v>
      </c>
      <c r="E1253" s="94">
        <f t="shared" si="39"/>
        <v>1599.5208768000002</v>
      </c>
      <c r="F1253" s="180">
        <v>0.12</v>
      </c>
    </row>
    <row r="1254" spans="1:6">
      <c r="A1254" s="375" t="s">
        <v>102</v>
      </c>
      <c r="B1254" s="73" t="s">
        <v>101</v>
      </c>
      <c r="C1254" s="220">
        <v>1450.3191999999999</v>
      </c>
      <c r="D1254" s="94">
        <f t="shared" si="38"/>
        <v>1522.8351599999999</v>
      </c>
      <c r="E1254" s="94">
        <f t="shared" si="39"/>
        <v>1705.5753792</v>
      </c>
      <c r="F1254" s="180">
        <v>0.12</v>
      </c>
    </row>
    <row r="1255" spans="1:6">
      <c r="A1255" s="375" t="s">
        <v>104</v>
      </c>
      <c r="B1255" s="73" t="s">
        <v>103</v>
      </c>
      <c r="C1255" s="220">
        <v>2088.9968000000003</v>
      </c>
      <c r="D1255" s="94">
        <f t="shared" si="38"/>
        <v>2193.4466400000006</v>
      </c>
      <c r="E1255" s="94">
        <f t="shared" si="39"/>
        <v>2456.6602368000008</v>
      </c>
      <c r="F1255" s="180">
        <v>0.12</v>
      </c>
    </row>
    <row r="1256" spans="1:6">
      <c r="A1256" s="375" t="s">
        <v>106</v>
      </c>
      <c r="B1256" s="73" t="s">
        <v>105</v>
      </c>
      <c r="C1256" s="220">
        <v>2088.9968000000003</v>
      </c>
      <c r="D1256" s="94">
        <f t="shared" si="38"/>
        <v>2193.4466400000006</v>
      </c>
      <c r="E1256" s="94">
        <f t="shared" si="39"/>
        <v>2456.6602368000008</v>
      </c>
      <c r="F1256" s="180">
        <v>0.12</v>
      </c>
    </row>
    <row r="1257" spans="1:6">
      <c r="A1257" s="375" t="s">
        <v>108</v>
      </c>
      <c r="B1257" s="73" t="s">
        <v>107</v>
      </c>
      <c r="C1257" s="220">
        <v>2088.9968000000003</v>
      </c>
      <c r="D1257" s="94">
        <f t="shared" si="38"/>
        <v>2193.4466400000006</v>
      </c>
      <c r="E1257" s="94">
        <f t="shared" si="39"/>
        <v>2456.6602368000008</v>
      </c>
      <c r="F1257" s="180">
        <v>0.12</v>
      </c>
    </row>
    <row r="1258" spans="1:6">
      <c r="A1258" s="375" t="s">
        <v>109</v>
      </c>
      <c r="B1258" s="73" t="s">
        <v>77</v>
      </c>
      <c r="C1258" s="220">
        <v>2173.2655999999997</v>
      </c>
      <c r="D1258" s="94">
        <f t="shared" si="38"/>
        <v>2281.9288799999999</v>
      </c>
      <c r="E1258" s="94">
        <f t="shared" si="39"/>
        <v>2555.7603456000002</v>
      </c>
      <c r="F1258" s="180">
        <v>0.12</v>
      </c>
    </row>
    <row r="1259" spans="1:6">
      <c r="A1259" s="375" t="s">
        <v>110</v>
      </c>
      <c r="B1259" s="73" t="s">
        <v>79</v>
      </c>
      <c r="C1259" s="220">
        <v>2412.7664</v>
      </c>
      <c r="D1259" s="94">
        <f t="shared" si="38"/>
        <v>2533.40472</v>
      </c>
      <c r="E1259" s="94">
        <f t="shared" si="39"/>
        <v>2837.4132864000003</v>
      </c>
      <c r="F1259" s="180">
        <v>0.12</v>
      </c>
    </row>
    <row r="1260" spans="1:6">
      <c r="A1260" s="375" t="s">
        <v>111</v>
      </c>
      <c r="B1260" s="73" t="s">
        <v>81</v>
      </c>
      <c r="C1260" s="220">
        <v>2412.7664</v>
      </c>
      <c r="D1260" s="94">
        <f t="shared" si="38"/>
        <v>2533.40472</v>
      </c>
      <c r="E1260" s="94">
        <f t="shared" si="39"/>
        <v>2837.4132864000003</v>
      </c>
      <c r="F1260" s="180">
        <v>0.12</v>
      </c>
    </row>
    <row r="1261" spans="1:6">
      <c r="A1261" s="375" t="s">
        <v>112</v>
      </c>
      <c r="B1261" s="73" t="s">
        <v>83</v>
      </c>
      <c r="C1261" s="220">
        <v>2412.7664</v>
      </c>
      <c r="D1261" s="94">
        <f t="shared" si="38"/>
        <v>2533.40472</v>
      </c>
      <c r="E1261" s="94">
        <f t="shared" si="39"/>
        <v>2837.4132864000003</v>
      </c>
      <c r="F1261" s="180">
        <v>0.12</v>
      </c>
    </row>
    <row r="1262" spans="1:6">
      <c r="A1262" s="375" t="s">
        <v>113</v>
      </c>
      <c r="B1262" s="73" t="s">
        <v>85</v>
      </c>
      <c r="C1262" s="220">
        <v>3095.7872000000002</v>
      </c>
      <c r="D1262" s="94">
        <f t="shared" si="38"/>
        <v>3250.5765600000004</v>
      </c>
      <c r="E1262" s="94">
        <f t="shared" si="39"/>
        <v>3640.6457472000006</v>
      </c>
      <c r="F1262" s="180">
        <v>0.12</v>
      </c>
    </row>
    <row r="1263" spans="1:6">
      <c r="A1263" s="375" t="s">
        <v>114</v>
      </c>
      <c r="B1263" s="73" t="s">
        <v>87</v>
      </c>
      <c r="C1263" s="220">
        <v>2817.848</v>
      </c>
      <c r="D1263" s="94">
        <f t="shared" si="38"/>
        <v>2958.7404000000001</v>
      </c>
      <c r="E1263" s="94">
        <f t="shared" si="39"/>
        <v>3313.7892480000005</v>
      </c>
      <c r="F1263" s="180">
        <v>0.12</v>
      </c>
    </row>
    <row r="1264" spans="1:6">
      <c r="A1264" s="375" t="s">
        <v>115</v>
      </c>
      <c r="B1264" s="73" t="s">
        <v>89</v>
      </c>
      <c r="C1264" s="220">
        <v>2817.848</v>
      </c>
      <c r="D1264" s="94">
        <f t="shared" si="38"/>
        <v>2958.7404000000001</v>
      </c>
      <c r="E1264" s="94">
        <f t="shared" si="39"/>
        <v>3313.7892480000005</v>
      </c>
      <c r="F1264" s="180">
        <v>0.12</v>
      </c>
    </row>
    <row r="1265" spans="1:6">
      <c r="A1265" s="375" t="s">
        <v>116</v>
      </c>
      <c r="B1265" s="73" t="s">
        <v>91</v>
      </c>
      <c r="C1265" s="220">
        <v>2817.848</v>
      </c>
      <c r="D1265" s="94">
        <f t="shared" si="38"/>
        <v>2958.7404000000001</v>
      </c>
      <c r="E1265" s="94">
        <f t="shared" si="39"/>
        <v>3313.7892480000005</v>
      </c>
      <c r="F1265" s="180">
        <v>0.12</v>
      </c>
    </row>
    <row r="1266" spans="1:6">
      <c r="A1266" s="375" t="s">
        <v>118</v>
      </c>
      <c r="B1266" s="73" t="s">
        <v>117</v>
      </c>
      <c r="C1266" s="220">
        <v>4688.5344000000005</v>
      </c>
      <c r="D1266" s="94">
        <f t="shared" si="38"/>
        <v>4922.9611200000008</v>
      </c>
      <c r="E1266" s="94">
        <f t="shared" si="39"/>
        <v>5513.7164544000016</v>
      </c>
      <c r="F1266" s="180">
        <v>0.12</v>
      </c>
    </row>
    <row r="1267" spans="1:6">
      <c r="A1267" s="375" t="s">
        <v>120</v>
      </c>
      <c r="B1267" s="73" t="s">
        <v>119</v>
      </c>
      <c r="C1267" s="220">
        <v>6512.0880000000006</v>
      </c>
      <c r="D1267" s="94">
        <f t="shared" si="38"/>
        <v>6837.6924000000008</v>
      </c>
      <c r="E1267" s="94">
        <f t="shared" si="39"/>
        <v>7658.2154880000016</v>
      </c>
      <c r="F1267" s="180">
        <v>0.12</v>
      </c>
    </row>
    <row r="1268" spans="1:6">
      <c r="A1268" s="375" t="s">
        <v>122</v>
      </c>
      <c r="B1268" s="73" t="s">
        <v>121</v>
      </c>
      <c r="C1268" s="220">
        <v>3244.7624000000001</v>
      </c>
      <c r="D1268" s="94">
        <f t="shared" si="38"/>
        <v>3407.0005200000001</v>
      </c>
      <c r="E1268" s="94">
        <f t="shared" si="39"/>
        <v>3815.8405824000006</v>
      </c>
      <c r="F1268" s="180">
        <v>0.12</v>
      </c>
    </row>
    <row r="1269" spans="1:6">
      <c r="A1269" s="375" t="s">
        <v>124</v>
      </c>
      <c r="B1269" s="73" t="s">
        <v>123</v>
      </c>
      <c r="C1269" s="220">
        <v>4009.9663999999998</v>
      </c>
      <c r="D1269" s="94">
        <f t="shared" si="38"/>
        <v>4210.4647199999999</v>
      </c>
      <c r="E1269" s="94">
        <f t="shared" si="39"/>
        <v>4715.7204864000005</v>
      </c>
      <c r="F1269" s="180">
        <v>0.12</v>
      </c>
    </row>
    <row r="1270" spans="1:6">
      <c r="A1270" s="375" t="s">
        <v>126</v>
      </c>
      <c r="B1270" s="73" t="s">
        <v>125</v>
      </c>
      <c r="C1270" s="220">
        <v>4009.9663999999998</v>
      </c>
      <c r="D1270" s="94">
        <f t="shared" si="38"/>
        <v>4210.4647199999999</v>
      </c>
      <c r="E1270" s="94">
        <f t="shared" si="39"/>
        <v>4715.7204864000005</v>
      </c>
      <c r="F1270" s="180">
        <v>0.12</v>
      </c>
    </row>
    <row r="1271" spans="1:6">
      <c r="A1271" s="375" t="s">
        <v>128</v>
      </c>
      <c r="B1271" s="73" t="s">
        <v>127</v>
      </c>
      <c r="C1271" s="220">
        <v>4009.9663999999998</v>
      </c>
      <c r="D1271" s="94">
        <f t="shared" si="38"/>
        <v>4210.4647199999999</v>
      </c>
      <c r="E1271" s="94">
        <f t="shared" si="39"/>
        <v>4715.7204864000005</v>
      </c>
      <c r="F1271" s="180">
        <v>0.12</v>
      </c>
    </row>
    <row r="1272" spans="1:6">
      <c r="A1272" s="375" t="s">
        <v>130</v>
      </c>
      <c r="B1272" s="73" t="s">
        <v>129</v>
      </c>
      <c r="C1272" s="220">
        <v>4185.1215999999995</v>
      </c>
      <c r="D1272" s="94">
        <f t="shared" si="38"/>
        <v>4394.3776799999996</v>
      </c>
      <c r="E1272" s="94">
        <f t="shared" si="39"/>
        <v>4921.7030015999999</v>
      </c>
      <c r="F1272" s="180">
        <v>0.12</v>
      </c>
    </row>
    <row r="1273" spans="1:6">
      <c r="A1273" s="375" t="s">
        <v>132</v>
      </c>
      <c r="B1273" s="73" t="s">
        <v>131</v>
      </c>
      <c r="C1273" s="220">
        <v>4102.7359999999999</v>
      </c>
      <c r="D1273" s="94">
        <f t="shared" si="38"/>
        <v>4307.8728000000001</v>
      </c>
      <c r="E1273" s="94">
        <f t="shared" si="39"/>
        <v>4824.8175360000005</v>
      </c>
      <c r="F1273" s="180">
        <v>0.12</v>
      </c>
    </row>
    <row r="1274" spans="1:6">
      <c r="A1274" s="375" t="s">
        <v>134</v>
      </c>
      <c r="B1274" s="73" t="s">
        <v>133</v>
      </c>
      <c r="C1274" s="220">
        <v>4102.7359999999999</v>
      </c>
      <c r="D1274" s="94">
        <f t="shared" si="38"/>
        <v>4307.8728000000001</v>
      </c>
      <c r="E1274" s="94">
        <f t="shared" si="39"/>
        <v>4824.8175360000005</v>
      </c>
      <c r="F1274" s="180">
        <v>0.12</v>
      </c>
    </row>
    <row r="1275" spans="1:6">
      <c r="A1275" s="375" t="s">
        <v>136</v>
      </c>
      <c r="B1275" s="73" t="s">
        <v>135</v>
      </c>
      <c r="C1275" s="220">
        <v>4102.7359999999999</v>
      </c>
      <c r="D1275" s="94">
        <f t="shared" si="38"/>
        <v>4307.8728000000001</v>
      </c>
      <c r="E1275" s="94">
        <f t="shared" si="39"/>
        <v>4824.8175360000005</v>
      </c>
      <c r="F1275" s="180">
        <v>0.12</v>
      </c>
    </row>
    <row r="1276" spans="1:6">
      <c r="A1276" s="375" t="s">
        <v>138</v>
      </c>
      <c r="B1276" s="73" t="s">
        <v>137</v>
      </c>
      <c r="C1276" s="220">
        <v>2992.9944</v>
      </c>
      <c r="D1276" s="94">
        <f t="shared" si="38"/>
        <v>3142.6441200000004</v>
      </c>
      <c r="E1276" s="94">
        <f t="shared" si="39"/>
        <v>3519.7614144000008</v>
      </c>
      <c r="F1276" s="180">
        <v>0.12</v>
      </c>
    </row>
    <row r="1277" spans="1:6">
      <c r="A1277" s="375" t="s">
        <v>140</v>
      </c>
      <c r="B1277" s="73" t="s">
        <v>139</v>
      </c>
      <c r="C1277" s="220">
        <v>2992.9944</v>
      </c>
      <c r="D1277" s="94">
        <f t="shared" si="38"/>
        <v>3142.6441200000004</v>
      </c>
      <c r="E1277" s="94">
        <f t="shared" si="39"/>
        <v>3519.7614144000008</v>
      </c>
      <c r="F1277" s="180">
        <v>0.12</v>
      </c>
    </row>
    <row r="1278" spans="1:6">
      <c r="A1278" s="375" t="s">
        <v>142</v>
      </c>
      <c r="B1278" s="73" t="s">
        <v>141</v>
      </c>
      <c r="C1278" s="220">
        <v>2992.9944</v>
      </c>
      <c r="D1278" s="94">
        <f t="shared" si="38"/>
        <v>3142.6441200000004</v>
      </c>
      <c r="E1278" s="94">
        <f t="shared" si="39"/>
        <v>3519.7614144000008</v>
      </c>
      <c r="F1278" s="180">
        <v>0.12</v>
      </c>
    </row>
    <row r="1279" spans="1:6">
      <c r="A1279" s="375" t="s">
        <v>144</v>
      </c>
      <c r="B1279" s="73" t="s">
        <v>143</v>
      </c>
      <c r="C1279" s="220">
        <v>2992.9944</v>
      </c>
      <c r="D1279" s="94">
        <f t="shared" si="38"/>
        <v>3142.6441200000004</v>
      </c>
      <c r="E1279" s="94">
        <f t="shared" si="39"/>
        <v>3519.7614144000008</v>
      </c>
      <c r="F1279" s="180">
        <v>0.12</v>
      </c>
    </row>
    <row r="1280" spans="1:6">
      <c r="A1280" s="375" t="s">
        <v>145</v>
      </c>
      <c r="B1280" s="73" t="s">
        <v>121</v>
      </c>
      <c r="C1280" s="220">
        <v>3091.2816000000003</v>
      </c>
      <c r="D1280" s="94">
        <f t="shared" ref="D1280:D1312" si="40">C1280*1.05</f>
        <v>3245.8456800000004</v>
      </c>
      <c r="E1280" s="94">
        <f t="shared" ref="E1280:E1312" si="41">D1280*1.12</f>
        <v>3635.3471616000006</v>
      </c>
      <c r="F1280" s="180">
        <v>0.12</v>
      </c>
    </row>
    <row r="1281" spans="1:6">
      <c r="A1281" s="375" t="s">
        <v>146</v>
      </c>
      <c r="B1281" s="73" t="s">
        <v>123</v>
      </c>
      <c r="C1281" s="220">
        <v>3357.596</v>
      </c>
      <c r="D1281" s="94">
        <f t="shared" si="40"/>
        <v>3525.4758000000002</v>
      </c>
      <c r="E1281" s="94">
        <f t="shared" si="41"/>
        <v>3948.5328960000006</v>
      </c>
      <c r="F1281" s="180">
        <v>0.12</v>
      </c>
    </row>
    <row r="1282" spans="1:6">
      <c r="A1282" s="375" t="s">
        <v>147</v>
      </c>
      <c r="B1282" s="73" t="s">
        <v>125</v>
      </c>
      <c r="C1282" s="220">
        <v>3357.596</v>
      </c>
      <c r="D1282" s="94">
        <f t="shared" si="40"/>
        <v>3525.4758000000002</v>
      </c>
      <c r="E1282" s="94">
        <f t="shared" si="41"/>
        <v>3948.5328960000006</v>
      </c>
      <c r="F1282" s="180">
        <v>0.12</v>
      </c>
    </row>
    <row r="1283" spans="1:6">
      <c r="A1283" s="375" t="s">
        <v>148</v>
      </c>
      <c r="B1283" s="73" t="s">
        <v>127</v>
      </c>
      <c r="C1283" s="220">
        <v>3357.596</v>
      </c>
      <c r="D1283" s="94">
        <f t="shared" si="40"/>
        <v>3525.4758000000002</v>
      </c>
      <c r="E1283" s="94">
        <f t="shared" si="41"/>
        <v>3948.5328960000006</v>
      </c>
      <c r="F1283" s="180">
        <v>0.12</v>
      </c>
    </row>
    <row r="1284" spans="1:6">
      <c r="A1284" s="375" t="s">
        <v>149</v>
      </c>
      <c r="B1284" s="73" t="s">
        <v>129</v>
      </c>
      <c r="C1284" s="220">
        <v>4008.7871999999998</v>
      </c>
      <c r="D1284" s="94">
        <f t="shared" si="40"/>
        <v>4209.2265600000001</v>
      </c>
      <c r="E1284" s="94">
        <f t="shared" si="41"/>
        <v>4714.3337472000003</v>
      </c>
      <c r="F1284" s="180">
        <v>0.12</v>
      </c>
    </row>
    <row r="1285" spans="1:6">
      <c r="A1285" s="375" t="s">
        <v>150</v>
      </c>
      <c r="B1285" s="73" t="s">
        <v>131</v>
      </c>
      <c r="C1285" s="220">
        <v>3534.4144000000001</v>
      </c>
      <c r="D1285" s="94">
        <f t="shared" si="40"/>
        <v>3711.1351200000004</v>
      </c>
      <c r="E1285" s="94">
        <f t="shared" si="41"/>
        <v>4156.4713344000011</v>
      </c>
      <c r="F1285" s="180">
        <v>0.12</v>
      </c>
    </row>
    <row r="1286" spans="1:6">
      <c r="A1286" s="375" t="s">
        <v>151</v>
      </c>
      <c r="B1286" s="73" t="s">
        <v>133</v>
      </c>
      <c r="C1286" s="220">
        <v>3534.4144000000001</v>
      </c>
      <c r="D1286" s="94">
        <f t="shared" si="40"/>
        <v>3711.1351200000004</v>
      </c>
      <c r="E1286" s="94">
        <f t="shared" si="41"/>
        <v>4156.4713344000011</v>
      </c>
      <c r="F1286" s="180">
        <v>0.12</v>
      </c>
    </row>
    <row r="1287" spans="1:6">
      <c r="A1287" s="375" t="s">
        <v>152</v>
      </c>
      <c r="B1287" s="73" t="s">
        <v>135</v>
      </c>
      <c r="C1287" s="220">
        <v>3534.4144000000001</v>
      </c>
      <c r="D1287" s="94">
        <f t="shared" si="40"/>
        <v>3711.1351200000004</v>
      </c>
      <c r="E1287" s="94">
        <f t="shared" si="41"/>
        <v>4156.4713344000011</v>
      </c>
      <c r="F1287" s="180">
        <v>0.12</v>
      </c>
    </row>
    <row r="1288" spans="1:6">
      <c r="A1288" s="375" t="s">
        <v>154</v>
      </c>
      <c r="B1288" s="73" t="s">
        <v>153</v>
      </c>
      <c r="C1288" s="220">
        <v>3516.5768000000003</v>
      </c>
      <c r="D1288" s="94">
        <f t="shared" si="40"/>
        <v>3692.4056400000004</v>
      </c>
      <c r="E1288" s="94">
        <f t="shared" si="41"/>
        <v>4135.4943168000009</v>
      </c>
      <c r="F1288" s="180">
        <v>0.12</v>
      </c>
    </row>
    <row r="1289" spans="1:6">
      <c r="A1289" s="375" t="s">
        <v>156</v>
      </c>
      <c r="B1289" s="73" t="s">
        <v>155</v>
      </c>
      <c r="C1289" s="220">
        <v>1171.9576</v>
      </c>
      <c r="D1289" s="94">
        <f t="shared" si="40"/>
        <v>1230.55548</v>
      </c>
      <c r="E1289" s="94">
        <f t="shared" si="41"/>
        <v>1378.2221376000002</v>
      </c>
      <c r="F1289" s="180">
        <v>0.12</v>
      </c>
    </row>
    <row r="1290" spans="1:6">
      <c r="A1290" s="375" t="s">
        <v>158</v>
      </c>
      <c r="B1290" s="73" t="s">
        <v>157</v>
      </c>
      <c r="C1290" s="220">
        <v>1171.9576</v>
      </c>
      <c r="D1290" s="94">
        <f t="shared" si="40"/>
        <v>1230.55548</v>
      </c>
      <c r="E1290" s="94">
        <f t="shared" si="41"/>
        <v>1378.2221376000002</v>
      </c>
      <c r="F1290" s="180">
        <v>0.12</v>
      </c>
    </row>
    <row r="1291" spans="1:6">
      <c r="A1291" s="375" t="s">
        <v>160</v>
      </c>
      <c r="B1291" s="73" t="s">
        <v>159</v>
      </c>
      <c r="C1291" s="220">
        <v>1171.9576</v>
      </c>
      <c r="D1291" s="94">
        <f t="shared" si="40"/>
        <v>1230.55548</v>
      </c>
      <c r="E1291" s="94">
        <f t="shared" si="41"/>
        <v>1378.2221376000002</v>
      </c>
      <c r="F1291" s="180">
        <v>0.12</v>
      </c>
    </row>
    <row r="1292" spans="1:6">
      <c r="A1292" s="375" t="s">
        <v>162</v>
      </c>
      <c r="B1292" s="73" t="s">
        <v>161</v>
      </c>
      <c r="C1292" s="220">
        <v>1171.9576</v>
      </c>
      <c r="D1292" s="94">
        <f t="shared" si="40"/>
        <v>1230.55548</v>
      </c>
      <c r="E1292" s="94">
        <f t="shared" si="41"/>
        <v>1378.2221376000002</v>
      </c>
      <c r="F1292" s="180">
        <v>0.12</v>
      </c>
    </row>
    <row r="1293" spans="1:6">
      <c r="A1293" s="375" t="s">
        <v>164</v>
      </c>
      <c r="B1293" s="73" t="s">
        <v>163</v>
      </c>
      <c r="C1293" s="220">
        <v>2321.1055999999999</v>
      </c>
      <c r="D1293" s="94">
        <f t="shared" si="40"/>
        <v>2437.1608799999999</v>
      </c>
      <c r="E1293" s="94">
        <f t="shared" si="41"/>
        <v>2729.6201856000002</v>
      </c>
      <c r="F1293" s="180">
        <v>0.12</v>
      </c>
    </row>
    <row r="1294" spans="1:6">
      <c r="A1294" s="375" t="s">
        <v>166</v>
      </c>
      <c r="B1294" s="73" t="s">
        <v>165</v>
      </c>
      <c r="C1294" s="220">
        <v>3132.7472000000002</v>
      </c>
      <c r="D1294" s="94">
        <f t="shared" si="40"/>
        <v>3289.3845600000004</v>
      </c>
      <c r="E1294" s="94">
        <f t="shared" si="41"/>
        <v>3684.1107072000009</v>
      </c>
      <c r="F1294" s="180">
        <v>0.12</v>
      </c>
    </row>
    <row r="1295" spans="1:6">
      <c r="A1295" s="375" t="s">
        <v>168</v>
      </c>
      <c r="B1295" s="73" t="s">
        <v>167</v>
      </c>
      <c r="C1295" s="220">
        <v>3132.7472000000002</v>
      </c>
      <c r="D1295" s="94">
        <f t="shared" si="40"/>
        <v>3289.3845600000004</v>
      </c>
      <c r="E1295" s="94">
        <f t="shared" si="41"/>
        <v>3684.1107072000009</v>
      </c>
      <c r="F1295" s="180">
        <v>0.12</v>
      </c>
    </row>
    <row r="1296" spans="1:6">
      <c r="A1296" s="375" t="s">
        <v>170</v>
      </c>
      <c r="B1296" s="73" t="s">
        <v>169</v>
      </c>
      <c r="C1296" s="220">
        <v>3132.7472000000002</v>
      </c>
      <c r="D1296" s="94">
        <f t="shared" si="40"/>
        <v>3289.3845600000004</v>
      </c>
      <c r="E1296" s="94">
        <f t="shared" si="41"/>
        <v>3684.1107072000009</v>
      </c>
      <c r="F1296" s="180">
        <v>0.12</v>
      </c>
    </row>
    <row r="1297" spans="1:6">
      <c r="A1297" s="375" t="s">
        <v>172</v>
      </c>
      <c r="B1297" s="73" t="s">
        <v>171</v>
      </c>
      <c r="C1297" s="220">
        <v>3311.6424000000002</v>
      </c>
      <c r="D1297" s="94">
        <f t="shared" si="40"/>
        <v>3477.2245200000002</v>
      </c>
      <c r="E1297" s="94">
        <f t="shared" si="41"/>
        <v>3894.4914624000007</v>
      </c>
      <c r="F1297" s="180">
        <v>0.12</v>
      </c>
    </row>
    <row r="1298" spans="1:6">
      <c r="A1298" s="375" t="s">
        <v>174</v>
      </c>
      <c r="B1298" s="73" t="s">
        <v>173</v>
      </c>
      <c r="C1298" s="220">
        <v>3353.0376000000001</v>
      </c>
      <c r="D1298" s="94">
        <f t="shared" si="40"/>
        <v>3520.6894800000005</v>
      </c>
      <c r="E1298" s="94">
        <f t="shared" si="41"/>
        <v>3943.1722176000007</v>
      </c>
      <c r="F1298" s="180">
        <v>0.12</v>
      </c>
    </row>
    <row r="1299" spans="1:6">
      <c r="A1299" s="375" t="s">
        <v>176</v>
      </c>
      <c r="B1299" s="73" t="s">
        <v>175</v>
      </c>
      <c r="C1299" s="220">
        <v>3353.0376000000001</v>
      </c>
      <c r="D1299" s="94">
        <f t="shared" si="40"/>
        <v>3520.6894800000005</v>
      </c>
      <c r="E1299" s="94">
        <f t="shared" si="41"/>
        <v>3943.1722176000007</v>
      </c>
      <c r="F1299" s="180">
        <v>0.12</v>
      </c>
    </row>
    <row r="1300" spans="1:6">
      <c r="A1300" s="375" t="s">
        <v>178</v>
      </c>
      <c r="B1300" s="73" t="s">
        <v>177</v>
      </c>
      <c r="C1300" s="220">
        <v>3353.0376000000001</v>
      </c>
      <c r="D1300" s="94">
        <f t="shared" si="40"/>
        <v>3520.6894800000005</v>
      </c>
      <c r="E1300" s="94">
        <f t="shared" si="41"/>
        <v>3943.1722176000007</v>
      </c>
      <c r="F1300" s="180">
        <v>0.12</v>
      </c>
    </row>
    <row r="1301" spans="1:6">
      <c r="A1301" s="375" t="s">
        <v>180</v>
      </c>
      <c r="B1301" s="73" t="s">
        <v>179</v>
      </c>
      <c r="C1301" s="220">
        <v>1450.3191999999999</v>
      </c>
      <c r="D1301" s="94">
        <f t="shared" si="40"/>
        <v>1522.8351599999999</v>
      </c>
      <c r="E1301" s="94">
        <f t="shared" si="41"/>
        <v>1705.5753792</v>
      </c>
      <c r="F1301" s="180">
        <v>0.12</v>
      </c>
    </row>
    <row r="1302" spans="1:6">
      <c r="A1302" s="375" t="s">
        <v>182</v>
      </c>
      <c r="B1302" s="73" t="s">
        <v>181</v>
      </c>
      <c r="C1302" s="220">
        <v>2088.9968000000003</v>
      </c>
      <c r="D1302" s="94">
        <f t="shared" si="40"/>
        <v>2193.4466400000006</v>
      </c>
      <c r="E1302" s="94">
        <f t="shared" si="41"/>
        <v>2456.6602368000008</v>
      </c>
      <c r="F1302" s="180">
        <v>0.12</v>
      </c>
    </row>
    <row r="1303" spans="1:6">
      <c r="A1303" s="375" t="s">
        <v>184</v>
      </c>
      <c r="B1303" s="73" t="s">
        <v>183</v>
      </c>
      <c r="C1303" s="220">
        <v>2088.9968000000003</v>
      </c>
      <c r="D1303" s="94">
        <f t="shared" si="40"/>
        <v>2193.4466400000006</v>
      </c>
      <c r="E1303" s="94">
        <f t="shared" si="41"/>
        <v>2456.6602368000008</v>
      </c>
      <c r="F1303" s="180">
        <v>0.12</v>
      </c>
    </row>
    <row r="1304" spans="1:6">
      <c r="A1304" s="375" t="s">
        <v>186</v>
      </c>
      <c r="B1304" s="73" t="s">
        <v>185</v>
      </c>
      <c r="C1304" s="220">
        <v>2088.9968000000003</v>
      </c>
      <c r="D1304" s="94">
        <f t="shared" si="40"/>
        <v>2193.4466400000006</v>
      </c>
      <c r="E1304" s="94">
        <f t="shared" si="41"/>
        <v>2456.6602368000008</v>
      </c>
      <c r="F1304" s="180">
        <v>0.12</v>
      </c>
    </row>
    <row r="1305" spans="1:6">
      <c r="A1305" s="375" t="s">
        <v>188</v>
      </c>
      <c r="B1305" s="73" t="s">
        <v>187</v>
      </c>
      <c r="C1305" s="220">
        <v>2173.2655999999997</v>
      </c>
      <c r="D1305" s="94">
        <f t="shared" si="40"/>
        <v>2281.9288799999999</v>
      </c>
      <c r="E1305" s="94">
        <f t="shared" si="41"/>
        <v>2555.7603456000002</v>
      </c>
      <c r="F1305" s="180">
        <v>0.12</v>
      </c>
    </row>
    <row r="1306" spans="1:6">
      <c r="A1306" s="375" t="s">
        <v>190</v>
      </c>
      <c r="B1306" s="73" t="s">
        <v>189</v>
      </c>
      <c r="C1306" s="220">
        <v>2412.7664</v>
      </c>
      <c r="D1306" s="94">
        <f t="shared" si="40"/>
        <v>2533.40472</v>
      </c>
      <c r="E1306" s="94">
        <f t="shared" si="41"/>
        <v>2837.4132864000003</v>
      </c>
      <c r="F1306" s="180">
        <v>0.12</v>
      </c>
    </row>
    <row r="1307" spans="1:6">
      <c r="A1307" s="375" t="s">
        <v>191</v>
      </c>
      <c r="B1307" s="73" t="s">
        <v>167</v>
      </c>
      <c r="C1307" s="220">
        <v>2412.7664</v>
      </c>
      <c r="D1307" s="94">
        <f t="shared" si="40"/>
        <v>2533.40472</v>
      </c>
      <c r="E1307" s="94">
        <f t="shared" si="41"/>
        <v>2837.4132864000003</v>
      </c>
      <c r="F1307" s="180">
        <v>0.12</v>
      </c>
    </row>
    <row r="1308" spans="1:6">
      <c r="A1308" s="375" t="s">
        <v>192</v>
      </c>
      <c r="B1308" s="73" t="s">
        <v>169</v>
      </c>
      <c r="C1308" s="220">
        <v>2412.7664</v>
      </c>
      <c r="D1308" s="94">
        <f t="shared" si="40"/>
        <v>2533.40472</v>
      </c>
      <c r="E1308" s="94">
        <f t="shared" si="41"/>
        <v>2837.4132864000003</v>
      </c>
      <c r="F1308" s="180">
        <v>0.12</v>
      </c>
    </row>
    <row r="1309" spans="1:6">
      <c r="A1309" s="375" t="s">
        <v>193</v>
      </c>
      <c r="B1309" s="73" t="s">
        <v>171</v>
      </c>
      <c r="C1309" s="220">
        <v>3095.7872000000002</v>
      </c>
      <c r="D1309" s="94">
        <f t="shared" si="40"/>
        <v>3250.5765600000004</v>
      </c>
      <c r="E1309" s="94">
        <f t="shared" si="41"/>
        <v>3640.6457472000006</v>
      </c>
      <c r="F1309" s="180">
        <v>0.12</v>
      </c>
    </row>
    <row r="1310" spans="1:6">
      <c r="A1310" s="375" t="s">
        <v>194</v>
      </c>
      <c r="B1310" s="73" t="s">
        <v>173</v>
      </c>
      <c r="C1310" s="220">
        <v>2817.848</v>
      </c>
      <c r="D1310" s="94">
        <f t="shared" si="40"/>
        <v>2958.7404000000001</v>
      </c>
      <c r="E1310" s="94">
        <f t="shared" si="41"/>
        <v>3313.7892480000005</v>
      </c>
      <c r="F1310" s="180">
        <v>0.12</v>
      </c>
    </row>
    <row r="1311" spans="1:6">
      <c r="A1311" s="375" t="s">
        <v>195</v>
      </c>
      <c r="B1311" s="73" t="s">
        <v>175</v>
      </c>
      <c r="C1311" s="220">
        <v>2817.848</v>
      </c>
      <c r="D1311" s="94">
        <f t="shared" si="40"/>
        <v>2958.7404000000001</v>
      </c>
      <c r="E1311" s="94">
        <f t="shared" si="41"/>
        <v>3313.7892480000005</v>
      </c>
      <c r="F1311" s="180">
        <v>0.12</v>
      </c>
    </row>
    <row r="1312" spans="1:6">
      <c r="A1312" s="375" t="s">
        <v>196</v>
      </c>
      <c r="B1312" s="73" t="s">
        <v>177</v>
      </c>
      <c r="C1312" s="220">
        <v>2817.848</v>
      </c>
      <c r="D1312" s="94">
        <f t="shared" si="40"/>
        <v>2958.7404000000001</v>
      </c>
      <c r="E1312" s="94">
        <f t="shared" si="41"/>
        <v>3313.7892480000005</v>
      </c>
      <c r="F1312" s="180">
        <v>0.12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G116"/>
  <sheetViews>
    <sheetView workbookViewId="0">
      <selection activeCell="L10" sqref="L10"/>
    </sheetView>
  </sheetViews>
  <sheetFormatPr defaultColWidth="8.85546875" defaultRowHeight="15"/>
  <cols>
    <col min="1" max="1" width="23.42578125" customWidth="1"/>
    <col min="2" max="2" width="72.42578125" style="101" customWidth="1"/>
    <col min="3" max="3" width="16.140625" customWidth="1"/>
    <col min="4" max="4" width="16.140625" style="101" customWidth="1"/>
    <col min="5" max="5" width="16.140625" customWidth="1"/>
    <col min="6" max="6" width="0" hidden="1" customWidth="1"/>
    <col min="7" max="7" width="12.7109375" customWidth="1"/>
  </cols>
  <sheetData>
    <row r="1" spans="1:7" ht="15.75">
      <c r="A1" s="52" t="s">
        <v>1346</v>
      </c>
      <c r="B1" s="210" t="str">
        <f>Summary!B15</f>
        <v>Ikea</v>
      </c>
    </row>
    <row r="2" spans="1:7">
      <c r="A2" s="50" t="s">
        <v>1347</v>
      </c>
      <c r="B2" s="166">
        <f>Summary!F15</f>
        <v>41455</v>
      </c>
    </row>
    <row r="3" spans="1:7">
      <c r="A3" s="50" t="s">
        <v>1348</v>
      </c>
      <c r="B3" s="210" t="str">
        <f>Summary!C15</f>
        <v>RUSY12041LAS</v>
      </c>
    </row>
    <row r="4" spans="1:7">
      <c r="A4" s="101"/>
    </row>
    <row r="5" spans="1:7" ht="54">
      <c r="A5" s="110" t="s">
        <v>1288</v>
      </c>
      <c r="B5" s="181" t="s">
        <v>1289</v>
      </c>
      <c r="C5" s="181" t="s">
        <v>1344</v>
      </c>
      <c r="D5" s="181" t="s">
        <v>1345</v>
      </c>
      <c r="E5" s="181" t="s">
        <v>3062</v>
      </c>
      <c r="F5" s="101"/>
      <c r="G5" s="181" t="s">
        <v>1371</v>
      </c>
    </row>
    <row r="6" spans="1:7">
      <c r="A6" s="109"/>
      <c r="B6" s="107"/>
      <c r="C6" s="107" t="s">
        <v>1290</v>
      </c>
      <c r="D6" s="107" t="s">
        <v>1290</v>
      </c>
      <c r="E6" s="107" t="s">
        <v>1290</v>
      </c>
      <c r="F6" s="101"/>
      <c r="G6" s="101"/>
    </row>
    <row r="7" spans="1:7">
      <c r="A7" s="182" t="s">
        <v>1012</v>
      </c>
      <c r="B7" s="32" t="str">
        <f>VLOOKUP(A7,PN!B2:D1899,3,FALSE)</f>
        <v>X860de 4</v>
      </c>
      <c r="C7" s="33">
        <v>121267.46720000001</v>
      </c>
      <c r="D7" s="33">
        <f t="shared" ref="D7:D70" si="0">C7*1.05</f>
        <v>127330.84056000003</v>
      </c>
      <c r="E7" s="34">
        <f t="shared" ref="E7:E70" si="1">D7*1.12</f>
        <v>142610.54142720005</v>
      </c>
      <c r="F7" s="102">
        <f>VLOOKUP(A7,PN!B2:C1899,2,FALSE)</f>
        <v>163131.5</v>
      </c>
      <c r="G7" s="180">
        <f t="shared" ref="G7:G70" si="2">(C7-F7)/F7</f>
        <v>-0.25662752319447801</v>
      </c>
    </row>
    <row r="8" spans="1:7">
      <c r="A8" s="182" t="s">
        <v>1132</v>
      </c>
      <c r="B8" s="32" t="str">
        <f>VLOOKUP(A8,PN!B3:D1900,3,FALSE)</f>
        <v>X950de</v>
      </c>
      <c r="C8" s="33">
        <v>94634.500000000015</v>
      </c>
      <c r="D8" s="33">
        <f t="shared" si="0"/>
        <v>99366.22500000002</v>
      </c>
      <c r="E8" s="34">
        <f t="shared" si="1"/>
        <v>111290.17200000004</v>
      </c>
      <c r="F8" s="102">
        <f>VLOOKUP(A8,PN!B3:C1900,2,FALSE)</f>
        <v>277640.3</v>
      </c>
      <c r="G8" s="180">
        <f t="shared" si="2"/>
        <v>-0.65914710508524876</v>
      </c>
    </row>
    <row r="9" spans="1:7">
      <c r="A9" s="182" t="s">
        <v>1130</v>
      </c>
      <c r="B9" s="32" t="str">
        <f>VLOOKUP(A9,PN!B4:D1901,3,FALSE)</f>
        <v>C950de</v>
      </c>
      <c r="C9" s="33">
        <v>46511.850000000006</v>
      </c>
      <c r="D9" s="33">
        <f t="shared" si="0"/>
        <v>48837.442500000005</v>
      </c>
      <c r="E9" s="34">
        <f t="shared" si="1"/>
        <v>54697.935600000012</v>
      </c>
      <c r="F9" s="102">
        <f>VLOOKUP(A9,PN!B4:C1901,2,FALSE)</f>
        <v>108497.2</v>
      </c>
      <c r="G9" s="180">
        <f t="shared" si="2"/>
        <v>-0.57130829182688581</v>
      </c>
    </row>
    <row r="10" spans="1:7">
      <c r="A10" s="182" t="s">
        <v>1150</v>
      </c>
      <c r="B10" s="32" t="str">
        <f>VLOOKUP(A10,PN!B5:D1902,3,FALSE)</f>
        <v>C746dn</v>
      </c>
      <c r="C10" s="33">
        <v>6926.4400000000005</v>
      </c>
      <c r="D10" s="33">
        <f t="shared" si="0"/>
        <v>7272.7620000000006</v>
      </c>
      <c r="E10" s="34">
        <f t="shared" si="1"/>
        <v>8145.4934400000011</v>
      </c>
      <c r="F10" s="102">
        <f>VLOOKUP(A10,PN!B5:C1902,2,FALSE)</f>
        <v>14285.599999999999</v>
      </c>
      <c r="G10" s="180">
        <f t="shared" si="2"/>
        <v>-0.51514532116256917</v>
      </c>
    </row>
    <row r="11" spans="1:7">
      <c r="A11" s="182" t="s">
        <v>1164</v>
      </c>
      <c r="B11" s="32" t="str">
        <f>VLOOKUP(A11,PN!B6:D1903,3,FALSE)</f>
        <v>X748dte</v>
      </c>
      <c r="C11" s="33">
        <v>64432.000000000007</v>
      </c>
      <c r="D11" s="33">
        <f t="shared" si="0"/>
        <v>67653.600000000006</v>
      </c>
      <c r="E11" s="34">
        <f t="shared" si="1"/>
        <v>75772.032000000007</v>
      </c>
      <c r="F11" s="102">
        <f>VLOOKUP(A11,PN!B6:C1903,2,FALSE)</f>
        <v>49685.299999999996</v>
      </c>
      <c r="G11" s="180">
        <f t="shared" si="2"/>
        <v>0.29680207224269578</v>
      </c>
    </row>
    <row r="12" spans="1:7">
      <c r="A12" s="182" t="s">
        <v>1214</v>
      </c>
      <c r="B12" s="32" t="str">
        <f>VLOOKUP(A12,PN!B7:D1904,3,FALSE)</f>
        <v>MS811dtn</v>
      </c>
      <c r="C12" s="33">
        <v>20550.183700000001</v>
      </c>
      <c r="D12" s="33">
        <f t="shared" si="0"/>
        <v>21577.692885000004</v>
      </c>
      <c r="E12" s="34">
        <f t="shared" si="1"/>
        <v>24167.016031200008</v>
      </c>
      <c r="F12" s="102">
        <f>VLOOKUP(A12,PN!B7:C1904,2,FALSE)</f>
        <v>37034.9</v>
      </c>
      <c r="G12" s="180">
        <f t="shared" si="2"/>
        <v>-0.44511302312143408</v>
      </c>
    </row>
    <row r="13" spans="1:7">
      <c r="A13" s="182" t="s">
        <v>1192</v>
      </c>
      <c r="B13" s="32" t="str">
        <f>VLOOKUP(A13,PN!B8:D1905,3,FALSE)</f>
        <v>MX511dhe</v>
      </c>
      <c r="C13" s="33">
        <v>12451.484</v>
      </c>
      <c r="D13" s="33">
        <f t="shared" si="0"/>
        <v>13074.058200000001</v>
      </c>
      <c r="E13" s="34">
        <f t="shared" si="1"/>
        <v>14642.945184000002</v>
      </c>
      <c r="F13" s="102">
        <f>VLOOKUP(A13,PN!B8:C1905,2,FALSE)</f>
        <v>35574</v>
      </c>
      <c r="G13" s="180">
        <f t="shared" si="2"/>
        <v>-0.64998358351605101</v>
      </c>
    </row>
    <row r="14" spans="1:7">
      <c r="A14" s="182" t="s">
        <v>1174</v>
      </c>
      <c r="B14" s="32" t="str">
        <f>VLOOKUP(A14,PN!B9:D1906,3,FALSE)</f>
        <v>MS510DN</v>
      </c>
      <c r="C14" s="33">
        <v>4777.6328000000003</v>
      </c>
      <c r="D14" s="33">
        <f t="shared" si="0"/>
        <v>5016.5144400000008</v>
      </c>
      <c r="E14" s="34">
        <f t="shared" si="1"/>
        <v>5618.4961728000017</v>
      </c>
      <c r="F14" s="102">
        <f>VLOOKUP(A14,PN!B9:C1906,2,FALSE)</f>
        <v>12490.1</v>
      </c>
      <c r="G14" s="180">
        <f t="shared" si="2"/>
        <v>-0.61748642524879704</v>
      </c>
    </row>
    <row r="15" spans="1:7">
      <c r="A15" s="175" t="s">
        <v>417</v>
      </c>
      <c r="B15" s="32" t="str">
        <f>VLOOKUP(A15,PN!B10:D1907,3,FALSE)</f>
        <v>TRAY      ASM 250 WITH PACKAGI</v>
      </c>
      <c r="C15" s="33">
        <v>2617.5500000000002</v>
      </c>
      <c r="D15" s="33">
        <f t="shared" si="0"/>
        <v>2748.4275000000002</v>
      </c>
      <c r="E15" s="34">
        <f t="shared" si="1"/>
        <v>3078.2388000000005</v>
      </c>
      <c r="F15" s="102">
        <f>VLOOKUP(A15,PN!B10:C1907,2,FALSE)</f>
        <v>3005.7999999999997</v>
      </c>
      <c r="G15" s="180">
        <f t="shared" si="2"/>
        <v>-0.12916694390844355</v>
      </c>
    </row>
    <row r="16" spans="1:7">
      <c r="A16" s="175" t="s">
        <v>419</v>
      </c>
      <c r="B16" s="32" t="str">
        <f>VLOOKUP(A16,PN!B11:D1908,3,FALSE)</f>
        <v>TRAY      ASM 550 WITH PACKAGI</v>
      </c>
      <c r="C16" s="33">
        <v>3584.03</v>
      </c>
      <c r="D16" s="33">
        <f t="shared" si="0"/>
        <v>3763.2315000000003</v>
      </c>
      <c r="E16" s="34">
        <f t="shared" si="1"/>
        <v>4214.8192800000006</v>
      </c>
      <c r="F16" s="102">
        <f>VLOOKUP(A16,PN!B11:C1908,2,FALSE)</f>
        <v>4202.8</v>
      </c>
      <c r="G16" s="180">
        <f t="shared" si="2"/>
        <v>-0.14722803845055676</v>
      </c>
    </row>
    <row r="17" spans="1:7">
      <c r="A17" s="175" t="s">
        <v>368</v>
      </c>
      <c r="B17" s="32" t="str">
        <f>VLOOKUP(A17,PN!B12:D1909,3,FALSE)</f>
        <v>OPTION    250 OPTION TRAY</v>
      </c>
      <c r="C17" s="33">
        <v>5355.9100000000008</v>
      </c>
      <c r="D17" s="33">
        <f t="shared" si="0"/>
        <v>5623.7055000000009</v>
      </c>
      <c r="E17" s="34">
        <f t="shared" si="1"/>
        <v>6298.5501600000016</v>
      </c>
      <c r="F17" s="102">
        <f>VLOOKUP(A17,PN!B12:C1909,2,FALSE)</f>
        <v>6277.5999999999995</v>
      </c>
      <c r="G17" s="180">
        <f t="shared" si="2"/>
        <v>-0.14682203389830489</v>
      </c>
    </row>
    <row r="18" spans="1:7">
      <c r="A18" s="175" t="s">
        <v>370</v>
      </c>
      <c r="B18" s="32" t="str">
        <f>VLOOKUP(A18,PN!B13:D1910,3,FALSE)</f>
        <v>OPTION    JR 550 OPTION TRAY</v>
      </c>
      <c r="C18" s="33">
        <v>6725.09</v>
      </c>
      <c r="D18" s="33">
        <f t="shared" si="0"/>
        <v>7061.3445000000002</v>
      </c>
      <c r="E18" s="34">
        <f t="shared" si="1"/>
        <v>7908.7058400000005</v>
      </c>
      <c r="F18" s="102">
        <f>VLOOKUP(A18,PN!B13:C1910,2,FALSE)</f>
        <v>7846.9999999999991</v>
      </c>
      <c r="G18" s="180">
        <f t="shared" si="2"/>
        <v>-0.14297311074295899</v>
      </c>
    </row>
    <row r="19" spans="1:7">
      <c r="A19" s="175" t="s">
        <v>372</v>
      </c>
      <c r="B19" s="32" t="str">
        <f>VLOOKUP(A19,PN!B14:D1911,3,FALSE)</f>
        <v>OPTION    HIGH CAPACITY INPUT</v>
      </c>
      <c r="C19" s="33">
        <v>14416.660000000002</v>
      </c>
      <c r="D19" s="33">
        <f t="shared" si="0"/>
        <v>15137.493000000002</v>
      </c>
      <c r="E19" s="34">
        <f t="shared" si="1"/>
        <v>16953.992160000005</v>
      </c>
      <c r="F19" s="102">
        <f>VLOOKUP(A19,PN!B14:C1911,2,FALSE)</f>
        <v>16837.099999999999</v>
      </c>
      <c r="G19" s="180">
        <f t="shared" si="2"/>
        <v>-0.14375634758954908</v>
      </c>
    </row>
    <row r="20" spans="1:7">
      <c r="A20" s="175" t="s">
        <v>376</v>
      </c>
      <c r="B20" s="32" t="str">
        <f>VLOOKUP(A20,PN!B15:D1912,3,FALSE)</f>
        <v>OPTION    4062 ENVELOPE FEEDR</v>
      </c>
      <c r="C20" s="33">
        <v>9020.4800000000014</v>
      </c>
      <c r="D20" s="33">
        <f t="shared" si="0"/>
        <v>9471.5040000000026</v>
      </c>
      <c r="E20" s="34">
        <f t="shared" si="1"/>
        <v>10608.084480000003</v>
      </c>
      <c r="F20" s="102">
        <f>VLOOKUP(A20,PN!B15:C1912,2,FALSE)</f>
        <v>10586.099999999999</v>
      </c>
      <c r="G20" s="180">
        <f t="shared" si="2"/>
        <v>-0.14789393638828249</v>
      </c>
    </row>
    <row r="21" spans="1:7">
      <c r="A21" s="175" t="s">
        <v>395</v>
      </c>
      <c r="B21" s="32" t="str">
        <f>VLOOKUP(A21,PN!B16:D1913,3,FALSE)</f>
        <v>OPTION    4062 550 OUTPUT EXP</v>
      </c>
      <c r="C21" s="33">
        <v>6040.5000000000009</v>
      </c>
      <c r="D21" s="33">
        <f t="shared" si="0"/>
        <v>6342.5250000000015</v>
      </c>
      <c r="E21" s="34">
        <f t="shared" si="1"/>
        <v>7103.6280000000024</v>
      </c>
      <c r="F21" s="102">
        <f>VLOOKUP(A21,PN!B16:C1913,2,FALSE)</f>
        <v>7075.5999999999995</v>
      </c>
      <c r="G21" s="180">
        <f t="shared" si="2"/>
        <v>-0.14629148058115193</v>
      </c>
    </row>
    <row r="22" spans="1:7">
      <c r="A22" s="175" t="s">
        <v>397</v>
      </c>
      <c r="B22" s="32" t="str">
        <f>VLOOKUP(A22,PN!B17:D1914,3,FALSE)</f>
        <v>Lexmark T65x 5-Bin Mailbox</v>
      </c>
      <c r="C22" s="33">
        <v>11557.490000000002</v>
      </c>
      <c r="D22" s="33">
        <f t="shared" si="0"/>
        <v>12135.364500000001</v>
      </c>
      <c r="E22" s="34">
        <f t="shared" si="1"/>
        <v>13591.608240000003</v>
      </c>
      <c r="F22" s="102">
        <f>VLOOKUP(A22,PN!B17:C1914,2,FALSE)</f>
        <v>13458.9</v>
      </c>
      <c r="G22" s="180">
        <f t="shared" si="2"/>
        <v>-0.14127528995683139</v>
      </c>
    </row>
    <row r="23" spans="1:7">
      <c r="A23" s="175" t="s">
        <v>399</v>
      </c>
      <c r="B23" s="32" t="str">
        <f>VLOOKUP(A23,PN!B18:D1915,3,FALSE)</f>
        <v>TRAY OPT  4062 HI-CAP OUTPUT</v>
      </c>
      <c r="C23" s="33">
        <v>11557.490000000002</v>
      </c>
      <c r="D23" s="33">
        <f t="shared" si="0"/>
        <v>12135.364500000001</v>
      </c>
      <c r="E23" s="34">
        <f t="shared" si="1"/>
        <v>13591.608240000003</v>
      </c>
      <c r="F23" s="102">
        <f>VLOOKUP(A23,PN!B18:C1915,2,FALSE)</f>
        <v>13458.9</v>
      </c>
      <c r="G23" s="180">
        <f t="shared" si="2"/>
        <v>-0.14127528995683139</v>
      </c>
    </row>
    <row r="24" spans="1:7">
      <c r="A24" s="175" t="s">
        <v>393</v>
      </c>
      <c r="B24" s="32" t="str">
        <f>VLOOKUP(A24,PN!B19:D1916,3,FALSE)</f>
        <v>OPTION    4062 STAPLESMART II</v>
      </c>
      <c r="C24" s="33">
        <v>12966.94</v>
      </c>
      <c r="D24" s="33">
        <f t="shared" si="0"/>
        <v>13615.287</v>
      </c>
      <c r="E24" s="34">
        <f t="shared" si="1"/>
        <v>15249.121440000003</v>
      </c>
      <c r="F24" s="102">
        <f>VLOOKUP(A24,PN!B19:C1916,2,FALSE)</f>
        <v>15134.699999999999</v>
      </c>
      <c r="G24" s="180">
        <f t="shared" si="2"/>
        <v>-0.14323111789463938</v>
      </c>
    </row>
    <row r="25" spans="1:7">
      <c r="A25" s="175" t="s">
        <v>251</v>
      </c>
      <c r="B25" s="32" t="str">
        <f>VLOOKUP(A25,PN!B20:D1917,3,FALSE)</f>
        <v>CASTER    T65X-CASTER BASE</v>
      </c>
      <c r="C25" s="33">
        <v>8658.0500000000011</v>
      </c>
      <c r="D25" s="33">
        <f t="shared" si="0"/>
        <v>9090.9525000000012</v>
      </c>
      <c r="E25" s="34">
        <f t="shared" si="1"/>
        <v>10181.866800000002</v>
      </c>
      <c r="F25" s="102">
        <f>VLOOKUP(A25,PN!B20:C1917,2,FALSE)</f>
        <v>10080.699999999999</v>
      </c>
      <c r="G25" s="180">
        <f t="shared" si="2"/>
        <v>-0.14112611227394903</v>
      </c>
    </row>
    <row r="26" spans="1:7">
      <c r="A26" s="175" t="s">
        <v>401</v>
      </c>
      <c r="B26" s="32" t="str">
        <f>VLOOKUP(A26,PN!B21:D1918,3,FALSE)</f>
        <v>OPTION    SPACER OPTION TRAY 5</v>
      </c>
      <c r="C26" s="33">
        <v>1691.3400000000001</v>
      </c>
      <c r="D26" s="33">
        <f t="shared" si="0"/>
        <v>1775.9070000000002</v>
      </c>
      <c r="E26" s="34">
        <f t="shared" si="1"/>
        <v>1989.0158400000003</v>
      </c>
      <c r="F26" s="102">
        <f>VLOOKUP(A26,PN!B21:C1918,2,FALSE)</f>
        <v>1968.3999999999999</v>
      </c>
      <c r="G26" s="180">
        <f t="shared" si="2"/>
        <v>-0.14075391180654326</v>
      </c>
    </row>
    <row r="27" spans="1:7">
      <c r="A27" s="175" t="s">
        <v>235</v>
      </c>
      <c r="B27" s="32" t="str">
        <f>VLOOKUP(A27,PN!B22:D1919,3,FALSE)</f>
        <v>OPTION    2000-SHEET HCF</v>
      </c>
      <c r="C27" s="33">
        <v>40229.730000000003</v>
      </c>
      <c r="D27" s="33">
        <f t="shared" si="0"/>
        <v>42241.216500000002</v>
      </c>
      <c r="E27" s="34">
        <f t="shared" si="1"/>
        <v>47310.162480000006</v>
      </c>
      <c r="F27" s="102">
        <f>VLOOKUP(A27,PN!B22:C1919,2,FALSE)</f>
        <v>46920.299999999996</v>
      </c>
      <c r="G27" s="180">
        <f t="shared" si="2"/>
        <v>-0.14259435681357521</v>
      </c>
    </row>
    <row r="28" spans="1:7">
      <c r="A28" s="175" t="s">
        <v>231</v>
      </c>
      <c r="B28" s="32" t="str">
        <f>VLOOKUP(A28,PN!B23:D1920,3,FALSE)</f>
        <v>FEATURE   W840 PRINTER STAND</v>
      </c>
      <c r="C28" s="33">
        <v>6443.2000000000007</v>
      </c>
      <c r="D28" s="33">
        <f t="shared" si="0"/>
        <v>6765.3600000000015</v>
      </c>
      <c r="E28" s="34">
        <f t="shared" si="1"/>
        <v>7577.2032000000027</v>
      </c>
      <c r="F28" s="102">
        <f>VLOOKUP(A28,PN!B23:C1920,2,FALSE)</f>
        <v>7501.2</v>
      </c>
      <c r="G28" s="180">
        <f t="shared" si="2"/>
        <v>-0.14104409961072883</v>
      </c>
    </row>
    <row r="29" spans="1:7">
      <c r="A29" s="175" t="s">
        <v>233</v>
      </c>
      <c r="B29" s="32" t="str">
        <f>VLOOKUP(A29,PN!B24:D1921,3,FALSE)</f>
        <v>OPTION    2/4 HOLE FINISHER</v>
      </c>
      <c r="C29" s="33">
        <v>26779.550000000003</v>
      </c>
      <c r="D29" s="33">
        <f t="shared" si="0"/>
        <v>28118.527500000004</v>
      </c>
      <c r="E29" s="34">
        <f t="shared" si="1"/>
        <v>31492.750800000009</v>
      </c>
      <c r="F29" s="102">
        <f>VLOOKUP(A29,PN!B24:C1921,2,FALSE)</f>
        <v>31226.999999999996</v>
      </c>
      <c r="G29" s="180">
        <f t="shared" si="2"/>
        <v>-0.14242322349249029</v>
      </c>
    </row>
    <row r="30" spans="1:7">
      <c r="A30" s="175" t="s">
        <v>239</v>
      </c>
      <c r="B30" s="32" t="str">
        <f>VLOOKUP(A30,PN!B25:D1922,3,FALSE)</f>
        <v>OPTION    X85XE BOOKLET 2/4</v>
      </c>
      <c r="C30" s="33">
        <v>84567</v>
      </c>
      <c r="D30" s="33">
        <f t="shared" si="0"/>
        <v>88795.35</v>
      </c>
      <c r="E30" s="34">
        <f t="shared" si="1"/>
        <v>99450.792000000016</v>
      </c>
      <c r="F30" s="102">
        <f>VLOOKUP(A30,PN!B25:C1922,2,FALSE)</f>
        <v>80887.799999999988</v>
      </c>
      <c r="G30" s="180">
        <f t="shared" si="2"/>
        <v>4.5485227685757461E-2</v>
      </c>
    </row>
    <row r="31" spans="1:7">
      <c r="A31" s="175" t="s">
        <v>349</v>
      </c>
      <c r="B31" s="32" t="str">
        <f>VLOOKUP(A31,PN!B26:D1923,3,FALSE)</f>
        <v>OPTION    C73X 550 SHEET DRAWE</v>
      </c>
      <c r="C31" s="33">
        <v>10188.310000000001</v>
      </c>
      <c r="D31" s="33">
        <f t="shared" si="0"/>
        <v>10697.725500000002</v>
      </c>
      <c r="E31" s="34">
        <f t="shared" si="1"/>
        <v>11981.452560000003</v>
      </c>
      <c r="F31" s="102">
        <f>VLOOKUP(A31,PN!B26:C1923,2,FALSE)</f>
        <v>10612.699999999999</v>
      </c>
      <c r="G31" s="180">
        <f t="shared" si="2"/>
        <v>-3.9988881246054035E-2</v>
      </c>
    </row>
    <row r="32" spans="1:7">
      <c r="A32" s="175" t="s">
        <v>353</v>
      </c>
      <c r="B32" s="32" t="str">
        <f>VLOOKUP(A32,PN!B27:D1924,3,FALSE)</f>
        <v>OPTION    C73X 2000 SHEET DRAW</v>
      </c>
      <c r="C32" s="33">
        <v>19329.600000000002</v>
      </c>
      <c r="D32" s="33">
        <f t="shared" si="0"/>
        <v>20296.080000000002</v>
      </c>
      <c r="E32" s="34">
        <f t="shared" si="1"/>
        <v>22731.609600000003</v>
      </c>
      <c r="F32" s="102">
        <f>VLOOKUP(A32,PN!B27:C1924,2,FALSE)</f>
        <v>21226.1</v>
      </c>
      <c r="G32" s="180">
        <f t="shared" si="2"/>
        <v>-8.9347548536942559E-2</v>
      </c>
    </row>
    <row r="33" spans="1:7">
      <c r="A33" s="175" t="s">
        <v>253</v>
      </c>
      <c r="B33" s="32" t="str">
        <f>VLOOKUP(A33,PN!B28:D1925,3,FALSE)</f>
        <v>CASTER    73X CASTER BASE</v>
      </c>
      <c r="C33" s="33">
        <v>9463.4500000000007</v>
      </c>
      <c r="D33" s="33">
        <f t="shared" si="0"/>
        <v>9936.6225000000013</v>
      </c>
      <c r="E33" s="34">
        <f t="shared" si="1"/>
        <v>11129.017200000002</v>
      </c>
      <c r="F33" s="102">
        <f>VLOOKUP(A33,PN!B28:C1925,2,FALSE)</f>
        <v>10373.299999999999</v>
      </c>
      <c r="G33" s="180">
        <f t="shared" si="2"/>
        <v>-8.7710757425312924E-2</v>
      </c>
    </row>
    <row r="34" spans="1:7">
      <c r="A34" s="175" t="s">
        <v>351</v>
      </c>
      <c r="B34" s="32" t="str">
        <f>VLOOKUP(A34,PN!B29:D1926,3,FALSE)</f>
        <v>DRAWER OPTSPACER ASSEMBLY</v>
      </c>
      <c r="C34" s="33">
        <v>4349.1600000000008</v>
      </c>
      <c r="D34" s="33">
        <f t="shared" si="0"/>
        <v>4566.6180000000013</v>
      </c>
      <c r="E34" s="34">
        <f t="shared" si="1"/>
        <v>5114.6121600000015</v>
      </c>
      <c r="F34" s="102">
        <f>VLOOKUP(A34,PN!B29:C1926,2,FALSE)</f>
        <v>4788</v>
      </c>
      <c r="G34" s="180">
        <f t="shared" si="2"/>
        <v>-9.165413533834571E-2</v>
      </c>
    </row>
    <row r="35" spans="1:7">
      <c r="A35" s="175" t="s">
        <v>229</v>
      </c>
      <c r="B35" s="32" t="str">
        <f>VLOOKUP(A35,PN!B30:D1927,3,FALSE)</f>
        <v>TRAY      2000 SHEE.DUAL INPUT</v>
      </c>
      <c r="C35" s="33">
        <v>45062.130000000005</v>
      </c>
      <c r="D35" s="33">
        <f t="shared" si="0"/>
        <v>47315.236500000006</v>
      </c>
      <c r="E35" s="34">
        <f t="shared" si="1"/>
        <v>52993.064880000013</v>
      </c>
      <c r="F35" s="102">
        <f>VLOOKUP(A35,PN!B30:C1927,2,FALSE)</f>
        <v>52559.5</v>
      </c>
      <c r="G35" s="180">
        <f t="shared" si="2"/>
        <v>-0.14264538285181547</v>
      </c>
    </row>
    <row r="36" spans="1:7">
      <c r="A36" s="175" t="s">
        <v>277</v>
      </c>
      <c r="B36" s="32" t="str">
        <f>VLOOKUP(A36,PN!B31:D1928,3,FALSE)</f>
        <v xml:space="preserve">Tandem Tray Module (2520 Sheet Input Option)  </v>
      </c>
      <c r="C36" s="33">
        <v>17396.640000000003</v>
      </c>
      <c r="D36" s="33">
        <f t="shared" si="0"/>
        <v>18266.472000000005</v>
      </c>
      <c r="E36" s="34">
        <f t="shared" si="1"/>
        <v>20458.448640000006</v>
      </c>
      <c r="F36" s="102">
        <f>VLOOKUP(A36,PN!B31:C1928,2,FALSE)</f>
        <v>52559.5</v>
      </c>
      <c r="G36" s="180">
        <f t="shared" si="2"/>
        <v>-0.66901054994815401</v>
      </c>
    </row>
    <row r="37" spans="1:7">
      <c r="A37" s="175" t="s">
        <v>281</v>
      </c>
      <c r="B37" s="32" t="str">
        <f>VLOOKUP(A37,PN!B32:D1929,3,FALSE)</f>
        <v xml:space="preserve">Standard office Finisher 4-hole </v>
      </c>
      <c r="C37" s="33">
        <v>68052.273000000016</v>
      </c>
      <c r="D37" s="33">
        <f t="shared" si="0"/>
        <v>71454.886650000015</v>
      </c>
      <c r="E37" s="34">
        <f t="shared" si="1"/>
        <v>80029.473048000029</v>
      </c>
      <c r="F37" s="102">
        <f>VLOOKUP(A37,PN!B32:C1929,2,FALSE)</f>
        <v>79318.399999999994</v>
      </c>
      <c r="G37" s="180">
        <f t="shared" si="2"/>
        <v>-0.14203674052930945</v>
      </c>
    </row>
    <row r="38" spans="1:7">
      <c r="A38" s="175" t="s">
        <v>283</v>
      </c>
      <c r="B38" s="32" t="str">
        <f>VLOOKUP(A38,PN!B33:D1930,3,FALSE)</f>
        <v xml:space="preserve">Booklet Finisher 4-hole </v>
      </c>
      <c r="C38" s="33">
        <v>99817.248999999996</v>
      </c>
      <c r="D38" s="33">
        <f t="shared" si="0"/>
        <v>104808.11145</v>
      </c>
      <c r="E38" s="34">
        <f t="shared" si="1"/>
        <v>117385.08482400001</v>
      </c>
      <c r="F38" s="102">
        <f>VLOOKUP(A38,PN!B33:C1930,2,FALSE)</f>
        <v>116423.99999999999</v>
      </c>
      <c r="G38" s="180">
        <f t="shared" si="2"/>
        <v>-0.14264027176527169</v>
      </c>
    </row>
    <row r="39" spans="1:7">
      <c r="A39" s="175" t="s">
        <v>273</v>
      </c>
      <c r="B39" s="32" t="str">
        <f>VLOOKUP(A39,PN!B34:D1931,3,FALSE)</f>
        <v xml:space="preserve">520-Sheet Drawer Stand w/ Cabinet </v>
      </c>
      <c r="C39" s="33">
        <v>14094.500000000002</v>
      </c>
      <c r="D39" s="33">
        <f t="shared" si="0"/>
        <v>14799.225000000002</v>
      </c>
      <c r="E39" s="34">
        <f t="shared" si="1"/>
        <v>16575.132000000005</v>
      </c>
      <c r="F39" s="102">
        <f>VLOOKUP(A39,PN!B34:C1931,2,FALSE)</f>
        <v>18273.5</v>
      </c>
      <c r="G39" s="180">
        <f t="shared" si="2"/>
        <v>-0.22869182149013589</v>
      </c>
    </row>
    <row r="40" spans="1:7">
      <c r="A40" s="175" t="s">
        <v>275</v>
      </c>
      <c r="B40" s="32" t="str">
        <f>VLOOKUP(A40,PN!B35:D1932,3,FALSE)</f>
        <v>Three Tray Module (1560 Sheet Input Option)</v>
      </c>
      <c r="C40" s="33">
        <v>32953.343699999998</v>
      </c>
      <c r="D40" s="33">
        <f t="shared" si="0"/>
        <v>34601.010884999996</v>
      </c>
      <c r="E40" s="34">
        <f t="shared" si="1"/>
        <v>38753.132191199998</v>
      </c>
      <c r="F40" s="102">
        <f>VLOOKUP(A40,PN!B35:C1932,2,FALSE)</f>
        <v>38409</v>
      </c>
      <c r="G40" s="180">
        <f t="shared" si="2"/>
        <v>-0.1420410919315786</v>
      </c>
    </row>
    <row r="41" spans="1:7">
      <c r="A41" s="175" t="s">
        <v>279</v>
      </c>
      <c r="B41" s="32" t="str">
        <f>VLOOKUP(A41,PN!B36:D1933,3,FALSE)</f>
        <v xml:space="preserve">High capacity feeder (2000 Sheet input Option) </v>
      </c>
      <c r="C41" s="33">
        <v>29304.479000000003</v>
      </c>
      <c r="D41" s="33">
        <f t="shared" si="0"/>
        <v>30769.702950000006</v>
      </c>
      <c r="E41" s="34">
        <f t="shared" si="1"/>
        <v>34462.067304000011</v>
      </c>
      <c r="F41" s="102">
        <f>VLOOKUP(A41,PN!B36:C1933,2,FALSE)</f>
        <v>34179.599999999999</v>
      </c>
      <c r="G41" s="180">
        <f t="shared" si="2"/>
        <v>-0.14263247668199733</v>
      </c>
    </row>
    <row r="42" spans="1:7">
      <c r="A42" s="175" t="s">
        <v>385</v>
      </c>
      <c r="B42" s="32" t="str">
        <f>VLOOKUP(A42,PN!B37:D1934,3,FALSE)</f>
        <v>FORMS CARDT654 F+BC CARD</v>
      </c>
      <c r="C42" s="33">
        <v>2153.6396</v>
      </c>
      <c r="D42" s="33">
        <f t="shared" si="0"/>
        <v>2261.3215800000003</v>
      </c>
      <c r="E42" s="34">
        <f t="shared" si="1"/>
        <v>2532.6801696000007</v>
      </c>
      <c r="F42" s="102">
        <f>VLOOKUP(A42,PN!B37:C1934,2,FALSE)</f>
        <v>10160.5</v>
      </c>
      <c r="G42" s="180">
        <f t="shared" si="2"/>
        <v>-0.78803802962452629</v>
      </c>
    </row>
    <row r="43" spans="1:7">
      <c r="A43" s="175" t="s">
        <v>237</v>
      </c>
      <c r="B43" s="32" t="str">
        <f>VLOOKUP(A43,PN!B38:D1935,3,FALSE)</f>
        <v>OPTION    2X500 SHEET DRAWER</v>
      </c>
      <c r="C43" s="33">
        <v>28967.419100000003</v>
      </c>
      <c r="D43" s="33">
        <f t="shared" si="0"/>
        <v>30415.790055000005</v>
      </c>
      <c r="E43" s="34">
        <f t="shared" si="1"/>
        <v>34065.684861600006</v>
      </c>
      <c r="F43" s="102">
        <f>VLOOKUP(A43,PN!B38:C1935,2,FALSE)</f>
        <v>33780.6</v>
      </c>
      <c r="G43" s="180">
        <f t="shared" si="2"/>
        <v>-0.14248358229279515</v>
      </c>
    </row>
    <row r="44" spans="1:7">
      <c r="A44" s="175" t="s">
        <v>808</v>
      </c>
      <c r="B44" s="32" t="str">
        <f>VLOOKUP(A44,PN!B39:D1936,3,FALSE)</f>
        <v>C740/X740 Caster Base</v>
      </c>
      <c r="C44" s="33">
        <v>9463.4500000000007</v>
      </c>
      <c r="D44" s="33">
        <f t="shared" si="0"/>
        <v>9936.6225000000013</v>
      </c>
      <c r="E44" s="34">
        <f t="shared" si="1"/>
        <v>11129.017200000002</v>
      </c>
      <c r="F44" s="102">
        <f>VLOOKUP(A44,PN!B39:C1936,2,FALSE)</f>
        <v>10117.799999999999</v>
      </c>
      <c r="G44" s="180">
        <f t="shared" si="2"/>
        <v>-6.4673150289588505E-2</v>
      </c>
    </row>
    <row r="45" spans="1:7">
      <c r="A45" s="175" t="s">
        <v>829</v>
      </c>
      <c r="B45" s="32" t="str">
        <f>VLOOKUP(A45,PN!B40:D1937,3,FALSE)</f>
        <v>M/MS/MX 250-Sheet Tray for 31x, 41x, 51x, 61x Series</v>
      </c>
      <c r="C45" s="33">
        <v>2617.5500000000002</v>
      </c>
      <c r="D45" s="33">
        <f t="shared" si="0"/>
        <v>2748.4275000000002</v>
      </c>
      <c r="E45" s="34">
        <f t="shared" si="1"/>
        <v>3078.2388000000005</v>
      </c>
      <c r="F45" s="102">
        <f>VLOOKUP(A45,PN!B40:C1937,2,FALSE)</f>
        <v>4072.6</v>
      </c>
      <c r="G45" s="180">
        <f t="shared" si="2"/>
        <v>-0.35727790600599119</v>
      </c>
    </row>
    <row r="46" spans="1:7">
      <c r="A46" s="175" t="s">
        <v>831</v>
      </c>
      <c r="B46" s="32" t="str">
        <f>VLOOKUP(A46,PN!B41:D1938,3,FALSE)</f>
        <v>MS/MX 550-Sheet Tray for 31x, 41x, 51x, 61x Series</v>
      </c>
      <c r="C46" s="33">
        <v>3584.03</v>
      </c>
      <c r="D46" s="33">
        <f t="shared" si="0"/>
        <v>3763.2315000000003</v>
      </c>
      <c r="E46" s="34">
        <f t="shared" si="1"/>
        <v>4214.8192800000006</v>
      </c>
      <c r="F46" s="102">
        <f>VLOOKUP(A46,PN!B41:C1938,2,FALSE)</f>
        <v>5122.6000000000004</v>
      </c>
      <c r="G46" s="180">
        <f t="shared" si="2"/>
        <v>-0.30034943192909852</v>
      </c>
    </row>
    <row r="47" spans="1:7">
      <c r="A47" s="175" t="s">
        <v>845</v>
      </c>
      <c r="B47" s="32" t="str">
        <f>VLOOKUP(A47,PN!B42:D1939,3,FALSE)</f>
        <v>MS81x SeriesStaple Finisher</v>
      </c>
      <c r="C47" s="33">
        <v>12966.94</v>
      </c>
      <c r="D47" s="33">
        <f t="shared" si="0"/>
        <v>13615.287</v>
      </c>
      <c r="E47" s="34">
        <f t="shared" si="1"/>
        <v>15249.121440000003</v>
      </c>
      <c r="F47" s="102">
        <f>VLOOKUP(A47,PN!B42:C1939,2,FALSE)</f>
        <v>17877.3</v>
      </c>
      <c r="G47" s="180">
        <f t="shared" si="2"/>
        <v>-0.27467011237714861</v>
      </c>
    </row>
    <row r="48" spans="1:7">
      <c r="A48" s="175" t="s">
        <v>847</v>
      </c>
      <c r="B48" s="32" t="str">
        <f>VLOOKUP(A48,PN!B43:D1940,3,FALSE)</f>
        <v>MS81x SeriesOffset Stacker (500-sheet)</v>
      </c>
      <c r="C48" s="33">
        <v>6040.5000000000009</v>
      </c>
      <c r="D48" s="33">
        <f t="shared" si="0"/>
        <v>6342.5250000000015</v>
      </c>
      <c r="E48" s="34">
        <f t="shared" si="1"/>
        <v>7103.6280000000024</v>
      </c>
      <c r="F48" s="102">
        <f>VLOOKUP(A48,PN!B43:C1940,2,FALSE)</f>
        <v>8335.6</v>
      </c>
      <c r="G48" s="180">
        <f t="shared" si="2"/>
        <v>-0.27533710830654057</v>
      </c>
    </row>
    <row r="49" spans="1:7">
      <c r="A49" s="175" t="s">
        <v>849</v>
      </c>
      <c r="B49" s="32" t="str">
        <f>VLOOKUP(A49,PN!B44:D1941,3,FALSE)</f>
        <v>MS81x Series4-Bin Mailbox</v>
      </c>
      <c r="C49" s="33">
        <v>8698.3200000000015</v>
      </c>
      <c r="D49" s="33">
        <f t="shared" si="0"/>
        <v>9133.2360000000026</v>
      </c>
      <c r="E49" s="34">
        <f t="shared" si="1"/>
        <v>10229.224320000003</v>
      </c>
      <c r="F49" s="102">
        <f>VLOOKUP(A49,PN!B44:C1941,2,FALSE)</f>
        <v>11921.7</v>
      </c>
      <c r="G49" s="180">
        <f t="shared" si="2"/>
        <v>-0.27037922443946744</v>
      </c>
    </row>
    <row r="50" spans="1:7">
      <c r="A50" s="175" t="s">
        <v>851</v>
      </c>
      <c r="B50" s="32" t="str">
        <f>VLOOKUP(A50,PN!B45:D1942,3,FALSE)</f>
        <v>MS81x SeriesHigh Capacity Offset Stacker (1500 sheets)</v>
      </c>
      <c r="C50" s="33">
        <v>11557.490000000002</v>
      </c>
      <c r="D50" s="33">
        <f t="shared" si="0"/>
        <v>12135.364500000001</v>
      </c>
      <c r="E50" s="34">
        <f t="shared" si="1"/>
        <v>13591.608240000003</v>
      </c>
      <c r="F50" s="102">
        <f>VLOOKUP(A50,PN!B45:C1942,2,FALSE)</f>
        <v>19901.7</v>
      </c>
      <c r="G50" s="180">
        <f t="shared" si="2"/>
        <v>-0.41927121803665007</v>
      </c>
    </row>
    <row r="51" spans="1:7">
      <c r="A51" s="175" t="s">
        <v>898</v>
      </c>
      <c r="B51" s="32" t="str">
        <f>VLOOKUP(A51,PN!B46:D1943,3,FALSE)</f>
        <v>MX410/MX510/MX511 Forms and Bar Code Card</v>
      </c>
      <c r="C51" s="33">
        <v>2153.6396</v>
      </c>
      <c r="D51" s="33">
        <f t="shared" si="0"/>
        <v>2261.3215800000003</v>
      </c>
      <c r="E51" s="34">
        <f t="shared" si="1"/>
        <v>2532.6801696000007</v>
      </c>
      <c r="F51" s="102">
        <f>VLOOKUP(A51,PN!B46:C1943,2,FALSE)</f>
        <v>10375.4</v>
      </c>
      <c r="G51" s="180">
        <f t="shared" si="2"/>
        <v>-0.7924282822830927</v>
      </c>
    </row>
    <row r="52" spans="1:7">
      <c r="A52" s="175" t="s">
        <v>900</v>
      </c>
      <c r="B52" s="32" t="str">
        <f>VLOOKUP(A52,PN!B47:D1944,3,FALSE)</f>
        <v>MX410/MX510/MX511 IPDS Card</v>
      </c>
      <c r="C52" s="33">
        <v>12322.62</v>
      </c>
      <c r="D52" s="33">
        <f t="shared" si="0"/>
        <v>12938.751000000002</v>
      </c>
      <c r="E52" s="34">
        <f t="shared" si="1"/>
        <v>14491.401120000004</v>
      </c>
      <c r="F52" s="102">
        <f>VLOOKUP(A52,PN!B47:C1944,2,FALSE)</f>
        <v>17413.900000000001</v>
      </c>
      <c r="G52" s="180">
        <f t="shared" si="2"/>
        <v>-0.29236873991466589</v>
      </c>
    </row>
    <row r="53" spans="1:7">
      <c r="A53" s="175" t="s">
        <v>902</v>
      </c>
      <c r="B53" s="32" t="str">
        <f>VLOOKUP(A53,PN!B48:D1945,3,FALSE)</f>
        <v>MX410/MX510/MX511 PRESCRIBE Card</v>
      </c>
      <c r="C53" s="33">
        <v>7107.6550000000007</v>
      </c>
      <c r="D53" s="33">
        <f t="shared" si="0"/>
        <v>7463.0377500000013</v>
      </c>
      <c r="E53" s="34">
        <f t="shared" si="1"/>
        <v>8358.6022800000028</v>
      </c>
      <c r="F53" s="102">
        <f>VLOOKUP(A53,PN!B48:C1945,2,FALSE)</f>
        <v>10039.4</v>
      </c>
      <c r="G53" s="180">
        <f t="shared" si="2"/>
        <v>-0.29202392573261343</v>
      </c>
    </row>
    <row r="54" spans="1:7">
      <c r="A54" s="182" t="s">
        <v>1975</v>
      </c>
      <c r="B54" s="32" t="str">
        <f>VLOOKUP(A54,PN!B49:D1946,3,FALSE)</f>
        <v>E460 15k LRP</v>
      </c>
      <c r="C54" s="33">
        <v>3533.6925000000001</v>
      </c>
      <c r="D54" s="33">
        <f t="shared" si="0"/>
        <v>3710.3771250000004</v>
      </c>
      <c r="E54" s="34">
        <f t="shared" si="1"/>
        <v>4155.6223800000007</v>
      </c>
      <c r="F54" s="102">
        <f>VLOOKUP(A54,PN!B49:C1946,2,FALSE)</f>
        <v>6752.14</v>
      </c>
      <c r="G54" s="180">
        <f t="shared" si="2"/>
        <v>-0.47665591945664637</v>
      </c>
    </row>
    <row r="55" spans="1:7">
      <c r="A55" s="175" t="s">
        <v>1357</v>
      </c>
      <c r="B55" s="32" t="str">
        <f>VLOOKUP(A55,PN!B50:D1947,3,FALSE)</f>
        <v>E26x/36x/460 PC 30k</v>
      </c>
      <c r="C55" s="33">
        <v>855.73750000000007</v>
      </c>
      <c r="D55" s="33">
        <f t="shared" si="0"/>
        <v>898.52437500000008</v>
      </c>
      <c r="E55" s="34">
        <f t="shared" si="1"/>
        <v>1006.3473000000001</v>
      </c>
      <c r="F55" s="102">
        <f>VLOOKUP(A55,PN!B50:C1947,2,FALSE)</f>
        <v>1049.6300000000001</v>
      </c>
      <c r="G55" s="180">
        <f t="shared" si="2"/>
        <v>-0.18472461724607722</v>
      </c>
    </row>
    <row r="56" spans="1:7">
      <c r="A56" s="182" t="s">
        <v>2030</v>
      </c>
      <c r="B56" s="32" t="str">
        <f>VLOOKUP(A56,PN!B51:D1948,3,FALSE)</f>
        <v>X463 Extra High Yield Return Program Print Cartridge</v>
      </c>
      <c r="C56" s="33">
        <v>3926.3250000000003</v>
      </c>
      <c r="D56" s="33">
        <f t="shared" si="0"/>
        <v>4122.6412500000006</v>
      </c>
      <c r="E56" s="34">
        <f t="shared" si="1"/>
        <v>4617.3582000000015</v>
      </c>
      <c r="F56" s="102">
        <f>VLOOKUP(A56,PN!B51:C1948,2,FALSE)</f>
        <v>6752.14</v>
      </c>
      <c r="G56" s="180">
        <f t="shared" si="2"/>
        <v>-0.41850657717405149</v>
      </c>
    </row>
    <row r="57" spans="1:7">
      <c r="A57" s="175" t="s">
        <v>1351</v>
      </c>
      <c r="B57" s="32" t="str">
        <f>VLOOKUP(A57,PN!B52:D1949,3,FALSE)</f>
        <v>Lexmark T654 Extra High Yield Return Program Print Cartridge</v>
      </c>
      <c r="C57" s="33">
        <v>6203.5935000000009</v>
      </c>
      <c r="D57" s="33">
        <f t="shared" si="0"/>
        <v>6513.7731750000012</v>
      </c>
      <c r="E57" s="34">
        <f t="shared" si="1"/>
        <v>7295.4259560000019</v>
      </c>
      <c r="F57" s="102">
        <f>VLOOKUP(A57,PN!B52:C1949,2,FALSE)</f>
        <v>11947.34</v>
      </c>
      <c r="G57" s="180">
        <f t="shared" si="2"/>
        <v>-0.48075525598166613</v>
      </c>
    </row>
    <row r="58" spans="1:7">
      <c r="A58" s="175" t="s">
        <v>1293</v>
      </c>
      <c r="B58" s="32" t="str">
        <f>VLOOKUP(A58,PN!B53:D1950,3,FALSE)</f>
        <v>X860, X862, X864 High Yield Toner Cartridge</v>
      </c>
      <c r="C58" s="33">
        <v>2977.5638000000004</v>
      </c>
      <c r="D58" s="33">
        <f t="shared" si="0"/>
        <v>3126.4419900000007</v>
      </c>
      <c r="E58" s="34">
        <f t="shared" si="1"/>
        <v>3501.6150288000013</v>
      </c>
      <c r="F58" s="102">
        <f>VLOOKUP(A58,PN!B53:C1950,2,FALSE)</f>
        <v>4413.1899999999996</v>
      </c>
      <c r="G58" s="180">
        <f t="shared" si="2"/>
        <v>-0.32530351061250462</v>
      </c>
    </row>
    <row r="59" spans="1:7">
      <c r="A59" s="175" t="s">
        <v>1294</v>
      </c>
      <c r="B59" s="32" t="str">
        <f>VLOOKUP(A59,PN!B54:D1951,3,FALSE)</f>
        <v>X860, X862, X864 Photoconductor Drum</v>
      </c>
      <c r="C59" s="33">
        <v>863.79150000000004</v>
      </c>
      <c r="D59" s="33">
        <f t="shared" si="0"/>
        <v>906.98107500000003</v>
      </c>
      <c r="E59" s="34">
        <f t="shared" si="1"/>
        <v>1015.8188040000001</v>
      </c>
      <c r="F59" s="102">
        <f>VLOOKUP(A59,PN!B54:C1951,2,FALSE)</f>
        <v>3531.14</v>
      </c>
      <c r="G59" s="180">
        <f t="shared" si="2"/>
        <v>-0.75537885781928782</v>
      </c>
    </row>
    <row r="60" spans="1:7">
      <c r="A60" s="175" t="s">
        <v>1768</v>
      </c>
      <c r="B60" s="32" t="str">
        <f>VLOOKUP(A60,PN!B55:D1952,3,FALSE)</f>
        <v>C73x Black  Return Program Print Cartridge (8k)</v>
      </c>
      <c r="C60" s="33">
        <v>1884.636</v>
      </c>
      <c r="D60" s="33">
        <f t="shared" si="0"/>
        <v>1978.8678</v>
      </c>
      <c r="E60" s="34">
        <f t="shared" si="1"/>
        <v>2216.331936</v>
      </c>
      <c r="F60" s="102">
        <f>VLOOKUP(A60,PN!B55:C1952,2,FALSE)</f>
        <v>3546.14</v>
      </c>
      <c r="G60" s="180">
        <f t="shared" si="2"/>
        <v>-0.46853874917515947</v>
      </c>
    </row>
    <row r="61" spans="1:7">
      <c r="A61" s="175" t="s">
        <v>1766</v>
      </c>
      <c r="B61" s="32" t="str">
        <f>VLOOKUP(A61,PN!B56:D1953,3,FALSE)</f>
        <v>C73X Cyan  Return Program Print Cartridge (6k)</v>
      </c>
      <c r="C61" s="33">
        <v>2669.9010000000003</v>
      </c>
      <c r="D61" s="33">
        <f t="shared" si="0"/>
        <v>2803.3960500000003</v>
      </c>
      <c r="E61" s="34">
        <f t="shared" si="1"/>
        <v>3139.8035760000007</v>
      </c>
      <c r="F61" s="102">
        <f>VLOOKUP(A61,PN!B56:C1953,2,FALSE)</f>
        <v>5666.24</v>
      </c>
      <c r="G61" s="180">
        <f t="shared" si="2"/>
        <v>-0.52880552182752572</v>
      </c>
    </row>
    <row r="62" spans="1:7">
      <c r="A62" s="175" t="s">
        <v>1770</v>
      </c>
      <c r="B62" s="32" t="str">
        <f>VLOOKUP(A62,PN!B57:D1954,3,FALSE)</f>
        <v>C73x Magenta Return Program Print Cartridge (6k)</v>
      </c>
      <c r="C62" s="33">
        <v>2669.9010000000003</v>
      </c>
      <c r="D62" s="33">
        <f t="shared" si="0"/>
        <v>2803.3960500000003</v>
      </c>
      <c r="E62" s="34">
        <f t="shared" si="1"/>
        <v>3139.8035760000007</v>
      </c>
      <c r="F62" s="102">
        <f>VLOOKUP(A62,PN!B57:C1954,2,FALSE)</f>
        <v>5666.24</v>
      </c>
      <c r="G62" s="180">
        <f t="shared" si="2"/>
        <v>-0.52880552182752572</v>
      </c>
    </row>
    <row r="63" spans="1:7">
      <c r="A63" s="175" t="s">
        <v>1772</v>
      </c>
      <c r="B63" s="32" t="str">
        <f>VLOOKUP(A63,PN!B58:D1955,3,FALSE)</f>
        <v>C73x Yellow Return Program Print Cartridge (6k)</v>
      </c>
      <c r="C63" s="33">
        <v>2669.9010000000003</v>
      </c>
      <c r="D63" s="33">
        <f t="shared" si="0"/>
        <v>2803.3960500000003</v>
      </c>
      <c r="E63" s="34">
        <f t="shared" si="1"/>
        <v>3139.8035760000007</v>
      </c>
      <c r="F63" s="102">
        <f>VLOOKUP(A63,PN!B58:C1955,2,FALSE)</f>
        <v>5666.24</v>
      </c>
      <c r="G63" s="180">
        <f t="shared" si="2"/>
        <v>-0.52880552182752572</v>
      </c>
    </row>
    <row r="64" spans="1:7">
      <c r="A64" s="175" t="s">
        <v>1784</v>
      </c>
      <c r="B64" s="32" t="str">
        <f>VLOOKUP(A64,PN!B59:D1956,3,FALSE)</f>
        <v>Photoconductor Unit (Multi-Pack)</v>
      </c>
      <c r="C64" s="33">
        <v>2569.6287000000002</v>
      </c>
      <c r="D64" s="33">
        <f t="shared" si="0"/>
        <v>2698.1101350000004</v>
      </c>
      <c r="E64" s="34">
        <f t="shared" si="1"/>
        <v>3021.8833512000006</v>
      </c>
      <c r="F64" s="102">
        <f>VLOOKUP(A64,PN!B59:C1956,2,FALSE)</f>
        <v>3152.64</v>
      </c>
      <c r="G64" s="180">
        <f t="shared" si="2"/>
        <v>-0.18492796513398285</v>
      </c>
    </row>
    <row r="65" spans="1:7">
      <c r="A65" s="175" t="s">
        <v>1785</v>
      </c>
      <c r="B65" s="32" t="str">
        <f>VLOOKUP(A65,PN!B60:D1957,3,FALSE)</f>
        <v>Waste Toner Box</v>
      </c>
      <c r="C65" s="33">
        <v>200.54460000000003</v>
      </c>
      <c r="D65" s="33">
        <f t="shared" si="0"/>
        <v>210.57183000000003</v>
      </c>
      <c r="E65" s="34">
        <f t="shared" si="1"/>
        <v>235.84044960000006</v>
      </c>
      <c r="F65" s="102">
        <f>VLOOKUP(A65,PN!B60:C1957,2,FALSE)</f>
        <v>246.36</v>
      </c>
      <c r="G65" s="180">
        <f t="shared" si="2"/>
        <v>-0.18596931320019475</v>
      </c>
    </row>
    <row r="66" spans="1:7">
      <c r="A66" s="175" t="s">
        <v>1932</v>
      </c>
      <c r="B66" s="32" t="str">
        <f>VLOOKUP(A66,PN!B61:D1958,3,FALSE)</f>
        <v>C935 High Yield Black Toner Cartridge (38K)</v>
      </c>
      <c r="C66" s="33">
        <v>6282.1200000000008</v>
      </c>
      <c r="D66" s="33">
        <f t="shared" si="0"/>
        <v>6596.2260000000015</v>
      </c>
      <c r="E66" s="34">
        <f t="shared" si="1"/>
        <v>7387.7731200000026</v>
      </c>
      <c r="F66" s="102">
        <f>VLOOKUP(A66,PN!B61:C1958,2,FALSE)</f>
        <v>10323.709999999999</v>
      </c>
      <c r="G66" s="180">
        <f t="shared" si="2"/>
        <v>-0.39148620021290781</v>
      </c>
    </row>
    <row r="67" spans="1:7">
      <c r="A67" s="175" t="s">
        <v>1930</v>
      </c>
      <c r="B67" s="32" t="str">
        <f>VLOOKUP(A67,PN!B62:D1959,3,FALSE)</f>
        <v>C935 High Yield Cyan Toner Cartridge (24K)</v>
      </c>
      <c r="C67" s="33">
        <v>7852.6500000000005</v>
      </c>
      <c r="D67" s="33">
        <f t="shared" si="0"/>
        <v>8245.2825000000012</v>
      </c>
      <c r="E67" s="34">
        <f t="shared" si="1"/>
        <v>9234.716400000003</v>
      </c>
      <c r="F67" s="102">
        <f>VLOOKUP(A67,PN!B62:C1959,2,FALSE)</f>
        <v>13136.19</v>
      </c>
      <c r="G67" s="180">
        <f t="shared" si="2"/>
        <v>-0.40221251367405614</v>
      </c>
    </row>
    <row r="68" spans="1:7">
      <c r="A68" s="175" t="s">
        <v>1934</v>
      </c>
      <c r="B68" s="32" t="str">
        <f>VLOOKUP(A68,PN!B63:D1960,3,FALSE)</f>
        <v>C935 High Yield Magenta Toner Cartridge (24K)</v>
      </c>
      <c r="C68" s="33">
        <v>7852.6500000000005</v>
      </c>
      <c r="D68" s="33">
        <f t="shared" si="0"/>
        <v>8245.2825000000012</v>
      </c>
      <c r="E68" s="34">
        <f t="shared" si="1"/>
        <v>9234.716400000003</v>
      </c>
      <c r="F68" s="102">
        <f>VLOOKUP(A68,PN!B63:C1960,2,FALSE)</f>
        <v>13136.19</v>
      </c>
      <c r="G68" s="180">
        <f t="shared" si="2"/>
        <v>-0.40221251367405614</v>
      </c>
    </row>
    <row r="69" spans="1:7">
      <c r="A69" s="175" t="s">
        <v>1936</v>
      </c>
      <c r="B69" s="32" t="str">
        <f>VLOOKUP(A69,PN!B64:D1961,3,FALSE)</f>
        <v>C935 High Yield Yellow Toner Cartridge (24K)</v>
      </c>
      <c r="C69" s="33">
        <v>7852.6500000000005</v>
      </c>
      <c r="D69" s="33">
        <f t="shared" si="0"/>
        <v>8245.2825000000012</v>
      </c>
      <c r="E69" s="34">
        <f t="shared" si="1"/>
        <v>9234.716400000003</v>
      </c>
      <c r="F69" s="102">
        <f>VLOOKUP(A69,PN!B64:C1961,2,FALSE)</f>
        <v>13136.19</v>
      </c>
      <c r="G69" s="180">
        <f t="shared" si="2"/>
        <v>-0.40221251367405614</v>
      </c>
    </row>
    <row r="70" spans="1:7">
      <c r="A70" s="175" t="s">
        <v>1937</v>
      </c>
      <c r="B70" s="32" t="str">
        <f>VLOOKUP(A70,PN!B65:D1962,3,FALSE)</f>
        <v>Photoconductor Kit</v>
      </c>
      <c r="C70" s="33">
        <v>6549.1100999999999</v>
      </c>
      <c r="D70" s="33">
        <f t="shared" si="0"/>
        <v>6876.5656049999998</v>
      </c>
      <c r="E70" s="34">
        <f t="shared" si="1"/>
        <v>7701.7534776000002</v>
      </c>
      <c r="F70" s="102">
        <f>VLOOKUP(A70,PN!B65:C1962,2,FALSE)</f>
        <v>8110.65</v>
      </c>
      <c r="G70" s="180">
        <f t="shared" si="2"/>
        <v>-0.19252956298200513</v>
      </c>
    </row>
    <row r="71" spans="1:7">
      <c r="A71" s="175" t="s">
        <v>1939</v>
      </c>
      <c r="B71" s="32" t="str">
        <f>VLOOKUP(A71,PN!B66:D1963,3,FALSE)</f>
        <v>Color Photoconductor Kit</v>
      </c>
      <c r="C71" s="33">
        <v>19647.733</v>
      </c>
      <c r="D71" s="33">
        <f t="shared" ref="D71:D116" si="3">C71*1.05</f>
        <v>20630.119650000001</v>
      </c>
      <c r="E71" s="34">
        <f t="shared" ref="E71:E116" si="4">D71*1.12</f>
        <v>23105.734008000003</v>
      </c>
      <c r="F71" s="102">
        <f>VLOOKUP(A71,PN!B66:C1963,2,FALSE)</f>
        <v>24336.53</v>
      </c>
      <c r="G71" s="180">
        <f t="shared" ref="G71:G105" si="5">(C71-F71)/F71</f>
        <v>-0.19266497729955745</v>
      </c>
    </row>
    <row r="72" spans="1:7">
      <c r="A72" s="175" t="s">
        <v>1941</v>
      </c>
      <c r="B72" s="32" t="str">
        <f>VLOOKUP(A72,PN!B67:D1964,3,FALSE)</f>
        <v>Waste Toner Bottle</v>
      </c>
      <c r="C72" s="33">
        <v>833.99170000000015</v>
      </c>
      <c r="D72" s="33">
        <f t="shared" si="3"/>
        <v>875.69128500000022</v>
      </c>
      <c r="E72" s="34">
        <f t="shared" si="4"/>
        <v>980.77423920000035</v>
      </c>
      <c r="F72" s="102">
        <f>VLOOKUP(A72,PN!B67:C1964,2,FALSE)</f>
        <v>1032.1199999999999</v>
      </c>
      <c r="G72" s="180">
        <f t="shared" si="5"/>
        <v>-0.1919624656047744</v>
      </c>
    </row>
    <row r="73" spans="1:7">
      <c r="A73" s="175" t="s">
        <v>1604</v>
      </c>
      <c r="B73" s="32" t="str">
        <f>VLOOKUP(A73,PN!B68:D1965,3,FALSE)</f>
        <v>Staple 3-pack (5,000 per pack) (W840 / X85Xe)</v>
      </c>
      <c r="C73" s="33">
        <v>2214.8500000000004</v>
      </c>
      <c r="D73" s="33">
        <f t="shared" si="3"/>
        <v>2325.5925000000007</v>
      </c>
      <c r="E73" s="34">
        <f t="shared" si="4"/>
        <v>2604.6636000000008</v>
      </c>
      <c r="F73" s="102">
        <f>VLOOKUP(A73,PN!B68:C1965,2,FALSE)</f>
        <v>2651.17</v>
      </c>
      <c r="G73" s="180">
        <f t="shared" si="5"/>
        <v>-0.164576394572962</v>
      </c>
    </row>
    <row r="74" spans="1:7">
      <c r="A74" s="175" t="s">
        <v>1789</v>
      </c>
      <c r="B74" s="32" t="str">
        <f>VLOOKUP(A74,PN!B69:D1966,3,FALSE)</f>
        <v>C736 Black High Yield Return Program Print Cartridge (12k)</v>
      </c>
      <c r="C74" s="33">
        <v>1492.0035</v>
      </c>
      <c r="D74" s="33">
        <f t="shared" si="3"/>
        <v>1566.6036750000001</v>
      </c>
      <c r="E74" s="34">
        <f t="shared" si="4"/>
        <v>1754.5961160000002</v>
      </c>
      <c r="F74" s="102">
        <f>VLOOKUP(A74,PN!B69:C1966,2,FALSE)</f>
        <v>4765.0200000000004</v>
      </c>
      <c r="G74" s="180">
        <f t="shared" si="5"/>
        <v>-0.68688410541823541</v>
      </c>
    </row>
    <row r="75" spans="1:7">
      <c r="A75" s="175" t="s">
        <v>1787</v>
      </c>
      <c r="B75" s="32" t="str">
        <f>VLOOKUP(A75,PN!B70:D1967,3,FALSE)</f>
        <v>C736 Cyan High Yield Return Program Print Cartridge (10k)</v>
      </c>
      <c r="C75" s="33">
        <v>3141.0600000000004</v>
      </c>
      <c r="D75" s="33">
        <f t="shared" si="3"/>
        <v>3298.1130000000007</v>
      </c>
      <c r="E75" s="34">
        <f t="shared" si="4"/>
        <v>3693.8865600000013</v>
      </c>
      <c r="F75" s="102">
        <f>VLOOKUP(A75,PN!B70:C1967,2,FALSE)</f>
        <v>8982.2900000000009</v>
      </c>
      <c r="G75" s="180">
        <f t="shared" si="5"/>
        <v>-0.65030521169991173</v>
      </c>
    </row>
    <row r="76" spans="1:7">
      <c r="A76" s="175" t="s">
        <v>1791</v>
      </c>
      <c r="B76" s="32" t="str">
        <f>VLOOKUP(A76,PN!B71:D1968,3,FALSE)</f>
        <v>C736 Magenta High Yield Return Program Print Cartridge (10k)</v>
      </c>
      <c r="C76" s="33">
        <v>3141.0600000000004</v>
      </c>
      <c r="D76" s="33">
        <f t="shared" si="3"/>
        <v>3298.1130000000007</v>
      </c>
      <c r="E76" s="34">
        <f t="shared" si="4"/>
        <v>3693.8865600000013</v>
      </c>
      <c r="F76" s="102">
        <f>VLOOKUP(A76,PN!B71:C1968,2,FALSE)</f>
        <v>8982.2900000000009</v>
      </c>
      <c r="G76" s="180">
        <f t="shared" si="5"/>
        <v>-0.65030521169991173</v>
      </c>
    </row>
    <row r="77" spans="1:7">
      <c r="A77" s="175" t="s">
        <v>1793</v>
      </c>
      <c r="B77" s="32" t="str">
        <f>VLOOKUP(A77,PN!B72:D1969,3,FALSE)</f>
        <v>C736 Yellow High Yield Return Program Print Cartridge (10k)</v>
      </c>
      <c r="C77" s="33">
        <v>3141.0600000000004</v>
      </c>
      <c r="D77" s="33">
        <f t="shared" si="3"/>
        <v>3298.1130000000007</v>
      </c>
      <c r="E77" s="34">
        <f t="shared" si="4"/>
        <v>3693.8865600000013</v>
      </c>
      <c r="F77" s="102">
        <f>VLOOKUP(A77,PN!B72:C1969,2,FALSE)</f>
        <v>8982.2900000000009</v>
      </c>
      <c r="G77" s="180">
        <f t="shared" si="5"/>
        <v>-0.65030521169991173</v>
      </c>
    </row>
    <row r="78" spans="1:7">
      <c r="A78" s="175" t="s">
        <v>2097</v>
      </c>
      <c r="B78" s="32" t="str">
        <f>VLOOKUP(A78,PN!B73:D1970,3,FALSE)</f>
        <v>Extra High Yield Black Print Cartridge - 36K</v>
      </c>
      <c r="C78" s="33">
        <v>1570.5300000000002</v>
      </c>
      <c r="D78" s="33">
        <f t="shared" si="3"/>
        <v>1649.0565000000004</v>
      </c>
      <c r="E78" s="34">
        <f t="shared" si="4"/>
        <v>1846.9432800000006</v>
      </c>
      <c r="F78" s="102">
        <f>VLOOKUP(A78,PN!B73:C1970,2,FALSE)</f>
        <v>4961.34</v>
      </c>
      <c r="G78" s="180">
        <f t="shared" si="5"/>
        <v>-0.68344640762374675</v>
      </c>
    </row>
    <row r="79" spans="1:7">
      <c r="A79" s="175" t="s">
        <v>2095</v>
      </c>
      <c r="B79" s="32" t="str">
        <f>VLOOKUP(A79,PN!B74:D1971,3,FALSE)</f>
        <v>Extra High Yield Cyan Print Cartridge - 22K</v>
      </c>
      <c r="C79" s="33">
        <v>3926.3250000000003</v>
      </c>
      <c r="D79" s="33">
        <f t="shared" si="3"/>
        <v>4122.6412500000006</v>
      </c>
      <c r="E79" s="34">
        <f t="shared" si="4"/>
        <v>4617.3582000000015</v>
      </c>
      <c r="F79" s="102">
        <f>VLOOKUP(A79,PN!B74:C1971,2,FALSE)</f>
        <v>11353.32</v>
      </c>
      <c r="G79" s="180">
        <f t="shared" si="5"/>
        <v>-0.65416944118548581</v>
      </c>
    </row>
    <row r="80" spans="1:7">
      <c r="A80" s="175" t="s">
        <v>2099</v>
      </c>
      <c r="B80" s="32" t="str">
        <f>VLOOKUP(A80,PN!B75:D1972,3,FALSE)</f>
        <v>Extra High Yield Magenta Print Cartridge - 22K</v>
      </c>
      <c r="C80" s="33">
        <v>3926.3250000000003</v>
      </c>
      <c r="D80" s="33">
        <f t="shared" si="3"/>
        <v>4122.6412500000006</v>
      </c>
      <c r="E80" s="34">
        <f t="shared" si="4"/>
        <v>4617.3582000000015</v>
      </c>
      <c r="F80" s="102">
        <f>VLOOKUP(A80,PN!B75:C1972,2,FALSE)</f>
        <v>11353.32</v>
      </c>
      <c r="G80" s="180">
        <f t="shared" si="5"/>
        <v>-0.65416944118548581</v>
      </c>
    </row>
    <row r="81" spans="1:7">
      <c r="A81" s="175" t="s">
        <v>2101</v>
      </c>
      <c r="B81" s="32" t="str">
        <f>VLOOKUP(A81,PN!B76:D1973,3,FALSE)</f>
        <v>Extra High Yield Yellow Print Cartridge - 22K</v>
      </c>
      <c r="C81" s="33">
        <v>3926.3250000000003</v>
      </c>
      <c r="D81" s="33">
        <f t="shared" si="3"/>
        <v>4122.6412500000006</v>
      </c>
      <c r="E81" s="34">
        <f t="shared" si="4"/>
        <v>4617.3582000000015</v>
      </c>
      <c r="F81" s="102">
        <f>VLOOKUP(A81,PN!B76:C1973,2,FALSE)</f>
        <v>11353.32</v>
      </c>
      <c r="G81" s="180">
        <f t="shared" si="5"/>
        <v>-0.65416944118548581</v>
      </c>
    </row>
    <row r="82" spans="1:7">
      <c r="A82" s="182" t="s">
        <v>1351</v>
      </c>
      <c r="B82" s="32" t="str">
        <f>VLOOKUP(A82,PN!B77:D1974,3,FALSE)</f>
        <v>Lexmark T654 Extra High Yield Return Program Print Cartridge</v>
      </c>
      <c r="C82" s="33">
        <v>6203.5935000000009</v>
      </c>
      <c r="D82" s="33">
        <f t="shared" si="3"/>
        <v>6513.7731750000012</v>
      </c>
      <c r="E82" s="34">
        <f t="shared" si="4"/>
        <v>7295.4259560000019</v>
      </c>
      <c r="F82" s="102">
        <f>VLOOKUP(A82,PN!B77:C1974,2,FALSE)</f>
        <v>11947.34</v>
      </c>
      <c r="G82" s="180">
        <f t="shared" si="5"/>
        <v>-0.48075525598166613</v>
      </c>
    </row>
    <row r="83" spans="1:7">
      <c r="A83" s="175" t="s">
        <v>1295</v>
      </c>
      <c r="B83" s="32" t="str">
        <f>VLOOKUP(A83,PN!B78:D1975,3,FALSE)</f>
        <v>Black Extra High Yield Print Cartridge</v>
      </c>
      <c r="C83" s="33">
        <v>9463.4500000000007</v>
      </c>
      <c r="D83" s="33">
        <f t="shared" si="3"/>
        <v>9936.6225000000013</v>
      </c>
      <c r="E83" s="34">
        <f t="shared" si="4"/>
        <v>11129.017200000002</v>
      </c>
      <c r="F83" s="102">
        <f>VLOOKUP(A83,PN!B78:C1975,2,FALSE)</f>
        <v>11264.96</v>
      </c>
      <c r="G83" s="180">
        <f t="shared" si="5"/>
        <v>-0.15992156208277691</v>
      </c>
    </row>
    <row r="84" spans="1:7">
      <c r="A84" s="175" t="s">
        <v>1296</v>
      </c>
      <c r="B84" s="32" t="str">
        <f>VLOOKUP(A84,PN!B79:D1976,3,FALSE)</f>
        <v>Cyan Extra High Yield Print Cartridge</v>
      </c>
      <c r="C84" s="33">
        <v>9946.69</v>
      </c>
      <c r="D84" s="33">
        <f t="shared" si="3"/>
        <v>10444.024500000001</v>
      </c>
      <c r="E84" s="34">
        <f t="shared" si="4"/>
        <v>11697.307440000002</v>
      </c>
      <c r="F84" s="102">
        <f>VLOOKUP(A84,PN!B79:C1976,2,FALSE)</f>
        <v>12648.06</v>
      </c>
      <c r="G84" s="180">
        <f t="shared" si="5"/>
        <v>-0.21357979010219741</v>
      </c>
    </row>
    <row r="85" spans="1:7">
      <c r="A85" s="175" t="s">
        <v>1297</v>
      </c>
      <c r="B85" s="32" t="str">
        <f>VLOOKUP(A85,PN!B80:D1977,3,FALSE)</f>
        <v>Magenta Extra High Yield Print Cartridge</v>
      </c>
      <c r="C85" s="33">
        <v>9946.69</v>
      </c>
      <c r="D85" s="33">
        <f t="shared" si="3"/>
        <v>10444.024500000001</v>
      </c>
      <c r="E85" s="34">
        <f t="shared" si="4"/>
        <v>11697.307440000002</v>
      </c>
      <c r="F85" s="102">
        <f>VLOOKUP(A85,PN!B80:C1977,2,FALSE)</f>
        <v>12648.06</v>
      </c>
      <c r="G85" s="180">
        <f t="shared" si="5"/>
        <v>-0.21357979010219741</v>
      </c>
    </row>
    <row r="86" spans="1:7">
      <c r="A86" s="175" t="s">
        <v>1298</v>
      </c>
      <c r="B86" s="32" t="str">
        <f>VLOOKUP(A86,PN!B81:D1978,3,FALSE)</f>
        <v>Yellow Extra High Yield Print Cartridge</v>
      </c>
      <c r="C86" s="33">
        <v>9946.69</v>
      </c>
      <c r="D86" s="33">
        <f t="shared" si="3"/>
        <v>10444.024500000001</v>
      </c>
      <c r="E86" s="34">
        <f t="shared" si="4"/>
        <v>11697.307440000002</v>
      </c>
      <c r="F86" s="102">
        <f>VLOOKUP(A86,PN!B81:C1978,2,FALSE)</f>
        <v>12648.06</v>
      </c>
      <c r="G86" s="180">
        <f t="shared" si="5"/>
        <v>-0.21357979010219741</v>
      </c>
    </row>
    <row r="87" spans="1:7">
      <c r="A87" s="175" t="s">
        <v>1299</v>
      </c>
      <c r="B87" s="32" t="str">
        <f>VLOOKUP(A87,PN!B82:D1979,3,FALSE)</f>
        <v>1-Pack Photoconductor Unit</v>
      </c>
      <c r="C87" s="33">
        <v>6098.8914999999997</v>
      </c>
      <c r="D87" s="33">
        <f t="shared" si="3"/>
        <v>6403.8360750000002</v>
      </c>
      <c r="E87" s="34">
        <f t="shared" si="4"/>
        <v>7172.2964040000006</v>
      </c>
      <c r="F87" s="102">
        <f>VLOOKUP(A87,PN!B82:C1979,2,FALSE)</f>
        <v>6565.81</v>
      </c>
      <c r="G87" s="180">
        <f t="shared" si="5"/>
        <v>-7.1113617360234402E-2</v>
      </c>
    </row>
    <row r="88" spans="1:7">
      <c r="A88" s="175" t="s">
        <v>1300</v>
      </c>
      <c r="B88" s="32" t="str">
        <f>VLOOKUP(A88,PN!B83:D1980,3,FALSE)</f>
        <v>3-Pack Photoconductor Kit</v>
      </c>
      <c r="C88" s="33">
        <v>18297.479900000002</v>
      </c>
      <c r="D88" s="33">
        <f t="shared" si="3"/>
        <v>19212.353895000004</v>
      </c>
      <c r="E88" s="34">
        <f t="shared" si="4"/>
        <v>21517.836362400005</v>
      </c>
      <c r="F88" s="102">
        <f>VLOOKUP(A88,PN!B83:C1980,2,FALSE)</f>
        <v>19697.830000000002</v>
      </c>
      <c r="G88" s="180">
        <f t="shared" si="5"/>
        <v>-7.1091592322606076E-2</v>
      </c>
    </row>
    <row r="89" spans="1:7">
      <c r="A89" s="175" t="s">
        <v>1301</v>
      </c>
      <c r="B89" s="32" t="str">
        <f>VLOOKUP(A89,PN!B84:D1981,3,FALSE)</f>
        <v>Waste Toner Bottle</v>
      </c>
      <c r="C89" s="33">
        <v>735.73290000000009</v>
      </c>
      <c r="D89" s="33">
        <f t="shared" si="3"/>
        <v>772.51954500000011</v>
      </c>
      <c r="E89" s="34">
        <f t="shared" si="4"/>
        <v>865.22189040000023</v>
      </c>
      <c r="F89" s="102">
        <f>VLOOKUP(A89,PN!B84:C1981,2,FALSE)</f>
        <v>792.02</v>
      </c>
      <c r="G89" s="180">
        <f t="shared" si="5"/>
        <v>-7.1067776066260829E-2</v>
      </c>
    </row>
    <row r="90" spans="1:7">
      <c r="A90" s="175" t="s">
        <v>1306</v>
      </c>
      <c r="B90" s="32" t="str">
        <f>VLOOKUP(A90,PN!B85:D1982,3,FALSE)</f>
        <v>Black Extra High Yield Print Cartridge</v>
      </c>
      <c r="C90" s="33">
        <v>2375.9300000000003</v>
      </c>
      <c r="D90" s="33">
        <f t="shared" si="3"/>
        <v>2494.7265000000002</v>
      </c>
      <c r="E90" s="34">
        <f t="shared" si="4"/>
        <v>2794.0936800000004</v>
      </c>
      <c r="F90" s="102">
        <f>VLOOKUP(A90,PN!B85:C1982,2,FALSE)</f>
        <v>2161.7800000000002</v>
      </c>
      <c r="G90" s="180">
        <f t="shared" si="5"/>
        <v>9.9061884188030261E-2</v>
      </c>
    </row>
    <row r="91" spans="1:7">
      <c r="A91" s="175" t="s">
        <v>1307</v>
      </c>
      <c r="B91" s="32" t="str">
        <f>VLOOKUP(A91,PN!B86:D1983,3,FALSE)</f>
        <v>Cyan Extra High Yield Print Cartridge</v>
      </c>
      <c r="C91" s="33">
        <v>7651.3</v>
      </c>
      <c r="D91" s="33">
        <f t="shared" si="3"/>
        <v>8033.8650000000007</v>
      </c>
      <c r="E91" s="34">
        <f t="shared" si="4"/>
        <v>8997.9288000000015</v>
      </c>
      <c r="F91" s="102">
        <f>VLOOKUP(A91,PN!B86:C1983,2,FALSE)</f>
        <v>12648.06</v>
      </c>
      <c r="G91" s="180">
        <f t="shared" si="5"/>
        <v>-0.39506137700169036</v>
      </c>
    </row>
    <row r="92" spans="1:7">
      <c r="A92" s="175" t="s">
        <v>1308</v>
      </c>
      <c r="B92" s="32" t="str">
        <f>VLOOKUP(A92,PN!B87:D1984,3,FALSE)</f>
        <v>Magenta Extra High Yield Print Cartridge</v>
      </c>
      <c r="C92" s="33">
        <v>7651.3</v>
      </c>
      <c r="D92" s="33">
        <f t="shared" si="3"/>
        <v>8033.8650000000007</v>
      </c>
      <c r="E92" s="34">
        <f t="shared" si="4"/>
        <v>8997.9288000000015</v>
      </c>
      <c r="F92" s="102">
        <f>VLOOKUP(A92,PN!B87:C1984,2,FALSE)</f>
        <v>12648.06</v>
      </c>
      <c r="G92" s="180">
        <f t="shared" si="5"/>
        <v>-0.39506137700169036</v>
      </c>
    </row>
    <row r="93" spans="1:7">
      <c r="A93" s="175" t="s">
        <v>1309</v>
      </c>
      <c r="B93" s="32" t="str">
        <f>VLOOKUP(A93,PN!B88:D1985,3,FALSE)</f>
        <v>Yellow Extra High Yield Print Cartridge</v>
      </c>
      <c r="C93" s="33">
        <v>7651.3</v>
      </c>
      <c r="D93" s="33">
        <f t="shared" si="3"/>
        <v>8033.8650000000007</v>
      </c>
      <c r="E93" s="34">
        <f t="shared" si="4"/>
        <v>8997.9288000000015</v>
      </c>
      <c r="F93" s="102">
        <f>VLOOKUP(A93,PN!B88:C1985,2,FALSE)</f>
        <v>12648.06</v>
      </c>
      <c r="G93" s="180">
        <f t="shared" si="5"/>
        <v>-0.39506137700169036</v>
      </c>
    </row>
    <row r="94" spans="1:7">
      <c r="A94" s="182" t="s">
        <v>2459</v>
      </c>
      <c r="B94" s="32" t="str">
        <f>VLOOKUP(A94,PN!B89:D1986,3,FALSE)</f>
        <v>Black Extra High Yield Return Program toner Cartridge 12k</v>
      </c>
      <c r="C94" s="33">
        <v>2174.5800000000004</v>
      </c>
      <c r="D94" s="33">
        <f t="shared" si="3"/>
        <v>2283.3090000000007</v>
      </c>
      <c r="E94" s="34">
        <f t="shared" si="4"/>
        <v>2557.3060800000007</v>
      </c>
      <c r="F94" s="102">
        <f>VLOOKUP(A94,PN!B89:C1986,2,FALSE)</f>
        <v>4902.1000000000004</v>
      </c>
      <c r="G94" s="180">
        <f t="shared" si="5"/>
        <v>-0.55639827828889654</v>
      </c>
    </row>
    <row r="95" spans="1:7">
      <c r="A95" s="182" t="s">
        <v>2461</v>
      </c>
      <c r="B95" s="32" t="str">
        <f>VLOOKUP(A95,PN!B90:D1987,3,FALSE)</f>
        <v>Cyan Return Program toner  cartridge 7k</v>
      </c>
      <c r="C95" s="33">
        <v>3322.2750000000001</v>
      </c>
      <c r="D95" s="33">
        <f t="shared" si="3"/>
        <v>3488.3887500000001</v>
      </c>
      <c r="E95" s="34">
        <f t="shared" si="4"/>
        <v>3906.9954000000002</v>
      </c>
      <c r="F95" s="102">
        <f>VLOOKUP(A95,PN!B90:C1987,2,FALSE)</f>
        <v>6221.6031156869849</v>
      </c>
      <c r="G95" s="180">
        <f t="shared" si="5"/>
        <v>-0.46600981479784459</v>
      </c>
    </row>
    <row r="96" spans="1:7">
      <c r="A96" s="182" t="s">
        <v>2463</v>
      </c>
      <c r="B96" s="32" t="str">
        <f>VLOOKUP(A96,PN!B91:D1988,3,FALSE)</f>
        <v>Magenta  Return Program toner  cartridge  7k</v>
      </c>
      <c r="C96" s="33">
        <v>3322.2750000000001</v>
      </c>
      <c r="D96" s="33">
        <f t="shared" si="3"/>
        <v>3488.3887500000001</v>
      </c>
      <c r="E96" s="34">
        <f t="shared" si="4"/>
        <v>3906.9954000000002</v>
      </c>
      <c r="F96" s="102">
        <f>VLOOKUP(A96,PN!B91:C1988,2,FALSE)</f>
        <v>6221.6031156869849</v>
      </c>
      <c r="G96" s="180">
        <f t="shared" si="5"/>
        <v>-0.46600981479784459</v>
      </c>
    </row>
    <row r="97" spans="1:7">
      <c r="A97" s="182" t="s">
        <v>2465</v>
      </c>
      <c r="B97" s="32" t="str">
        <f>VLOOKUP(A97,PN!B92:D1989,3,FALSE)</f>
        <v>Yellow  Return Program toner  cartridge  7k</v>
      </c>
      <c r="C97" s="33">
        <v>3322.2750000000001</v>
      </c>
      <c r="D97" s="33">
        <f t="shared" si="3"/>
        <v>3488.3887500000001</v>
      </c>
      <c r="E97" s="34">
        <f t="shared" si="4"/>
        <v>3906.9954000000002</v>
      </c>
      <c r="F97" s="102">
        <f>VLOOKUP(A97,PN!B92:C1989,2,FALSE)</f>
        <v>6221.6031156869849</v>
      </c>
      <c r="G97" s="180">
        <f t="shared" si="5"/>
        <v>-0.46600981479784459</v>
      </c>
    </row>
    <row r="98" spans="1:7">
      <c r="A98" s="182" t="s">
        <v>2488</v>
      </c>
      <c r="B98" s="32" t="str">
        <f>VLOOKUP(A98,PN!B93:D1990,3,FALSE)</f>
        <v>Cyan High Yield Return Program toner cartridge 10k</v>
      </c>
      <c r="C98" s="33">
        <v>3422.9500000000003</v>
      </c>
      <c r="D98" s="33">
        <f t="shared" si="3"/>
        <v>3594.0975000000003</v>
      </c>
      <c r="E98" s="34">
        <f t="shared" si="4"/>
        <v>4025.3892000000005</v>
      </c>
      <c r="F98" s="102">
        <f>VLOOKUP(A98,PN!B93:C1990,2,FALSE)</f>
        <v>5871.8226692506487</v>
      </c>
      <c r="G98" s="180">
        <f t="shared" si="5"/>
        <v>-0.41705494310562502</v>
      </c>
    </row>
    <row r="99" spans="1:7">
      <c r="A99" s="182" t="s">
        <v>2489</v>
      </c>
      <c r="B99" s="32" t="str">
        <f>VLOOKUP(A99,PN!B94:D1991,3,FALSE)</f>
        <v>Magenta  High Yield Return Program toner cartridge 10k</v>
      </c>
      <c r="C99" s="33">
        <v>3422.9500000000003</v>
      </c>
      <c r="D99" s="33">
        <f t="shared" si="3"/>
        <v>3594.0975000000003</v>
      </c>
      <c r="E99" s="34">
        <f t="shared" si="4"/>
        <v>4025.3892000000005</v>
      </c>
      <c r="F99" s="102">
        <f>VLOOKUP(A99,PN!B94:C1991,2,FALSE)</f>
        <v>5871.8226692506487</v>
      </c>
      <c r="G99" s="180">
        <f t="shared" si="5"/>
        <v>-0.41705494310562502</v>
      </c>
    </row>
    <row r="100" spans="1:7">
      <c r="A100" s="182" t="s">
        <v>2490</v>
      </c>
      <c r="B100" s="32" t="str">
        <f>VLOOKUP(A100,PN!B95:D1992,3,FALSE)</f>
        <v>Yellow  High Yield Return Program toner cartridge 10k</v>
      </c>
      <c r="C100" s="33">
        <v>3422.9500000000003</v>
      </c>
      <c r="D100" s="33">
        <f t="shared" si="3"/>
        <v>3594.0975000000003</v>
      </c>
      <c r="E100" s="34">
        <f t="shared" si="4"/>
        <v>4025.3892000000005</v>
      </c>
      <c r="F100" s="102">
        <f>VLOOKUP(A100,PN!B95:C1992,2,FALSE)</f>
        <v>5871.8226692506487</v>
      </c>
      <c r="G100" s="180">
        <f t="shared" si="5"/>
        <v>-0.41705494310562502</v>
      </c>
    </row>
    <row r="101" spans="1:7">
      <c r="A101" s="182" t="s">
        <v>2484</v>
      </c>
      <c r="B101" s="32" t="str">
        <f>VLOOKUP(A101,PN!B96:D1993,3,FALSE)</f>
        <v>Black Extra High Yield Return Program toner Cartridge 12k</v>
      </c>
      <c r="C101" s="33">
        <v>2094.04</v>
      </c>
      <c r="D101" s="33">
        <f t="shared" si="3"/>
        <v>2198.7420000000002</v>
      </c>
      <c r="E101" s="34">
        <f t="shared" si="4"/>
        <v>2462.5910400000002</v>
      </c>
      <c r="F101" s="102">
        <f>VLOOKUP(A101,PN!B96:C1993,2,FALSE)</f>
        <v>4902.1000000000004</v>
      </c>
      <c r="G101" s="180">
        <f t="shared" si="5"/>
        <v>-0.57282797168560418</v>
      </c>
    </row>
    <row r="102" spans="1:7">
      <c r="A102" s="175" t="s">
        <v>1310</v>
      </c>
      <c r="B102" s="32" t="str">
        <f>VLOOKUP(A102,PN!B97:D1994,3,FALSE)</f>
        <v>Imaging Unit Return Program 60k</v>
      </c>
      <c r="C102" s="33">
        <v>1070.3766000000001</v>
      </c>
      <c r="D102" s="33">
        <f t="shared" si="3"/>
        <v>1123.89543</v>
      </c>
      <c r="E102" s="34">
        <f t="shared" si="4"/>
        <v>1258.7628816000001</v>
      </c>
      <c r="F102" s="102">
        <f>VLOOKUP(A102,PN!B97:C1994,2,FALSE)</f>
        <v>1080.21</v>
      </c>
      <c r="G102" s="180">
        <f t="shared" si="5"/>
        <v>-9.1032299275140786E-3</v>
      </c>
    </row>
    <row r="103" spans="1:7">
      <c r="A103" s="182" t="s">
        <v>46</v>
      </c>
      <c r="B103" s="32" t="str">
        <f>VLOOKUP(A103,PN!B98:D1995,3,FALSE)</f>
        <v>Black Extra High Yield Return Program toner 45k</v>
      </c>
      <c r="C103" s="33">
        <v>7449.9500000000007</v>
      </c>
      <c r="D103" s="33">
        <f t="shared" si="3"/>
        <v>7822.4475000000011</v>
      </c>
      <c r="E103" s="34">
        <f t="shared" si="4"/>
        <v>8761.1412000000018</v>
      </c>
      <c r="F103" s="102">
        <f>VLOOKUP(A103,PN!B98:C1995,2,FALSE)</f>
        <v>13509.48</v>
      </c>
      <c r="G103" s="180">
        <f t="shared" si="5"/>
        <v>-0.44853909995055319</v>
      </c>
    </row>
    <row r="104" spans="1:7">
      <c r="A104" s="182" t="s">
        <v>2517</v>
      </c>
      <c r="B104" s="32" t="str">
        <f>VLOOKUP(A104,PN!B99:D1996,3,FALSE)</f>
        <v>Black Extra High Yield Return Program 20k</v>
      </c>
      <c r="C104" s="33">
        <v>5436.4500000000007</v>
      </c>
      <c r="D104" s="33">
        <f t="shared" si="3"/>
        <v>5708.2725000000009</v>
      </c>
      <c r="E104" s="34">
        <f t="shared" si="4"/>
        <v>6393.2652000000016</v>
      </c>
      <c r="F104" s="102">
        <f>VLOOKUP(A104,PN!B99:C1996,2,FALSE)</f>
        <v>8625.5400000000009</v>
      </c>
      <c r="G104" s="180">
        <f t="shared" si="5"/>
        <v>-0.36972641712866672</v>
      </c>
    </row>
    <row r="105" spans="1:7">
      <c r="A105" s="182" t="s">
        <v>2512</v>
      </c>
      <c r="B105" s="32" t="str">
        <f>VLOOKUP(A105,PN!B100:D1997,3,FALSE)</f>
        <v>Black Ultra High Yield Return Program 20k</v>
      </c>
      <c r="C105" s="33">
        <v>4993.4800000000005</v>
      </c>
      <c r="D105" s="33">
        <f t="shared" si="3"/>
        <v>5243.1540000000005</v>
      </c>
      <c r="E105" s="34">
        <f t="shared" si="4"/>
        <v>5872.3324800000009</v>
      </c>
      <c r="F105" s="102">
        <f>VLOOKUP(A105,PN!B100:C1997,2,FALSE)</f>
        <v>8625.5400000000009</v>
      </c>
      <c r="G105" s="180">
        <f t="shared" si="5"/>
        <v>-0.42108204239966424</v>
      </c>
    </row>
    <row r="106" spans="1:7">
      <c r="A106" s="175" t="s">
        <v>1364</v>
      </c>
      <c r="B106" s="32" t="s">
        <v>1365</v>
      </c>
      <c r="C106" s="33">
        <v>4285.1307000000006</v>
      </c>
      <c r="D106" s="33">
        <f t="shared" si="3"/>
        <v>4499.3872350000011</v>
      </c>
      <c r="E106" s="34">
        <f t="shared" si="4"/>
        <v>5039.3137032000013</v>
      </c>
      <c r="F106" s="102" t="e">
        <f>VLOOKUP(A106,PN!B101:C1998,2,FALSE)</f>
        <v>#N/A</v>
      </c>
      <c r="G106" s="180"/>
    </row>
    <row r="107" spans="1:7">
      <c r="A107" s="175" t="s">
        <v>1366</v>
      </c>
      <c r="B107" s="32" t="s">
        <v>1367</v>
      </c>
      <c r="C107" s="33">
        <v>7619.4867000000013</v>
      </c>
      <c r="D107" s="33">
        <f t="shared" si="3"/>
        <v>8000.4610350000021</v>
      </c>
      <c r="E107" s="34">
        <f t="shared" si="4"/>
        <v>8960.5163592000026</v>
      </c>
      <c r="F107" s="102" t="e">
        <f>VLOOKUP(A107,PN!B102:C1999,2,FALSE)</f>
        <v>#N/A</v>
      </c>
      <c r="G107" s="180"/>
    </row>
    <row r="108" spans="1:7">
      <c r="A108" s="175" t="s">
        <v>2531</v>
      </c>
      <c r="B108" s="32" t="s">
        <v>3058</v>
      </c>
      <c r="C108" s="33">
        <v>11098.814700000001</v>
      </c>
      <c r="D108" s="33">
        <f t="shared" si="3"/>
        <v>11653.755435000001</v>
      </c>
      <c r="E108" s="34">
        <f t="shared" si="4"/>
        <v>13052.206087200002</v>
      </c>
      <c r="F108" s="102" t="e">
        <f>VLOOKUP(A108,PN!B103:C2000,2,FALSE)</f>
        <v>#N/A</v>
      </c>
      <c r="G108" s="180"/>
    </row>
    <row r="109" spans="1:7">
      <c r="A109" s="175" t="s">
        <v>2549</v>
      </c>
      <c r="B109" s="32" t="s">
        <v>2550</v>
      </c>
      <c r="C109" s="33">
        <v>4664.0713999999998</v>
      </c>
      <c r="D109" s="33">
        <f t="shared" si="3"/>
        <v>4897.2749700000004</v>
      </c>
      <c r="E109" s="34">
        <f t="shared" si="4"/>
        <v>5484.947966400001</v>
      </c>
      <c r="F109" s="102" t="e">
        <f>VLOOKUP(A109,PN!B104:C2001,2,FALSE)</f>
        <v>#N/A</v>
      </c>
      <c r="G109" s="180"/>
    </row>
    <row r="110" spans="1:7">
      <c r="A110" s="175" t="s">
        <v>2546</v>
      </c>
      <c r="B110" s="32" t="s">
        <v>3059</v>
      </c>
      <c r="C110" s="33">
        <v>18628.499299999999</v>
      </c>
      <c r="D110" s="33">
        <f t="shared" si="3"/>
        <v>19559.924265000001</v>
      </c>
      <c r="E110" s="34">
        <f t="shared" si="4"/>
        <v>21907.115176800005</v>
      </c>
      <c r="F110" s="102" t="e">
        <f>VLOOKUP(A110,PN!B105:C2002,2,FALSE)</f>
        <v>#N/A</v>
      </c>
      <c r="G110" s="180"/>
    </row>
    <row r="111" spans="1:7">
      <c r="A111" s="175" t="s">
        <v>2534</v>
      </c>
      <c r="B111" s="32" t="s">
        <v>3060</v>
      </c>
      <c r="C111" s="33">
        <v>2175.3854000000001</v>
      </c>
      <c r="D111" s="33">
        <f t="shared" si="3"/>
        <v>2284.1546700000004</v>
      </c>
      <c r="E111" s="34">
        <f t="shared" si="4"/>
        <v>2558.2532304000006</v>
      </c>
      <c r="F111" s="102" t="e">
        <f>VLOOKUP(A111,PN!B106:C2003,2,FALSE)</f>
        <v>#N/A</v>
      </c>
      <c r="G111" s="180"/>
    </row>
    <row r="112" spans="1:7">
      <c r="A112" s="175" t="s">
        <v>2571</v>
      </c>
      <c r="B112" s="32" t="s">
        <v>3061</v>
      </c>
      <c r="C112" s="33">
        <v>4914.1481000000003</v>
      </c>
      <c r="D112" s="33">
        <f t="shared" si="3"/>
        <v>5159.8555050000004</v>
      </c>
      <c r="E112" s="34">
        <f t="shared" si="4"/>
        <v>5779.0381656000009</v>
      </c>
      <c r="F112" s="102" t="e">
        <f>VLOOKUP(A112,PN!B107:C2004,2,FALSE)</f>
        <v>#N/A</v>
      </c>
      <c r="G112" s="180"/>
    </row>
    <row r="113" spans="1:7">
      <c r="A113" s="175" t="s">
        <v>1342</v>
      </c>
      <c r="B113" s="32" t="s">
        <v>1343</v>
      </c>
      <c r="C113" s="33">
        <v>2899.44</v>
      </c>
      <c r="D113" s="33">
        <f t="shared" si="3"/>
        <v>3044.4120000000003</v>
      </c>
      <c r="E113" s="34">
        <f t="shared" si="4"/>
        <v>3409.7414400000007</v>
      </c>
      <c r="F113" s="102" t="e">
        <f>VLOOKUP(A113,PN!B108:C2005,2,FALSE)</f>
        <v>#N/A</v>
      </c>
      <c r="G113" s="180"/>
    </row>
    <row r="114" spans="1:7">
      <c r="A114" s="175" t="s">
        <v>1313</v>
      </c>
      <c r="B114" s="32" t="s">
        <v>1314</v>
      </c>
      <c r="C114" s="33">
        <v>6325.6116000000011</v>
      </c>
      <c r="D114" s="33">
        <f t="shared" si="3"/>
        <v>6641.8921800000016</v>
      </c>
      <c r="E114" s="34">
        <f t="shared" si="4"/>
        <v>7438.9192416000024</v>
      </c>
      <c r="F114" s="102" t="e">
        <f>VLOOKUP(A114,PN!B109:C2006,2,FALSE)</f>
        <v>#N/A</v>
      </c>
      <c r="G114" s="180"/>
    </row>
    <row r="115" spans="1:7">
      <c r="A115" s="175" t="s">
        <v>1333</v>
      </c>
      <c r="B115" s="32" t="s">
        <v>1334</v>
      </c>
      <c r="C115" s="33">
        <v>4914.1481000000003</v>
      </c>
      <c r="D115" s="33">
        <f t="shared" si="3"/>
        <v>5159.8555050000004</v>
      </c>
      <c r="E115" s="34">
        <f t="shared" si="4"/>
        <v>5779.0381656000009</v>
      </c>
      <c r="F115" s="102" t="e">
        <f>VLOOKUP(A115,PN!B110:C2007,2,FALSE)</f>
        <v>#N/A</v>
      </c>
      <c r="G115" s="180"/>
    </row>
    <row r="116" spans="1:7">
      <c r="A116" s="175" t="s">
        <v>1341</v>
      </c>
      <c r="B116" s="32" t="s">
        <v>1318</v>
      </c>
      <c r="C116" s="33">
        <v>19488.263800000001</v>
      </c>
      <c r="D116" s="33">
        <f t="shared" si="3"/>
        <v>20462.67699</v>
      </c>
      <c r="E116" s="34">
        <f t="shared" si="4"/>
        <v>22918.198228800004</v>
      </c>
      <c r="F116" s="102" t="e">
        <f>VLOOKUP(A116,PN!B111:C2008,2,FALSE)</f>
        <v>#N/A</v>
      </c>
      <c r="G116" s="180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>
  <dimension ref="A1:G138"/>
  <sheetViews>
    <sheetView workbookViewId="0">
      <selection activeCell="I12" sqref="I12"/>
    </sheetView>
  </sheetViews>
  <sheetFormatPr defaultColWidth="8.85546875" defaultRowHeight="15"/>
  <cols>
    <col min="1" max="1" width="21.42578125" customWidth="1"/>
    <col min="2" max="2" width="86.28515625" customWidth="1"/>
    <col min="3" max="3" width="15.7109375" customWidth="1"/>
    <col min="4" max="4" width="16.42578125" customWidth="1"/>
    <col min="5" max="5" width="16.140625" customWidth="1"/>
    <col min="6" max="6" width="9.140625" hidden="1" customWidth="1"/>
  </cols>
  <sheetData>
    <row r="1" spans="1:7" ht="15.75">
      <c r="A1" s="52" t="s">
        <v>1346</v>
      </c>
      <c r="B1" s="101" t="str">
        <f>Summary!B16</f>
        <v>LVMH</v>
      </c>
      <c r="C1" s="101"/>
      <c r="D1" s="101"/>
      <c r="E1" s="101"/>
      <c r="F1" s="101"/>
      <c r="G1" s="101"/>
    </row>
    <row r="2" spans="1:7">
      <c r="A2" s="50" t="s">
        <v>1347</v>
      </c>
      <c r="B2" s="101" t="str">
        <f>Summary!C16</f>
        <v>RUSY13046LAS</v>
      </c>
      <c r="C2" s="101"/>
      <c r="D2" s="101"/>
      <c r="E2" s="101"/>
      <c r="F2" s="101"/>
      <c r="G2" s="101"/>
    </row>
    <row r="3" spans="1:7">
      <c r="A3" s="50" t="s">
        <v>1348</v>
      </c>
      <c r="B3" s="166">
        <f>Summary!F16</f>
        <v>41682</v>
      </c>
      <c r="C3" s="101"/>
      <c r="D3" s="101"/>
      <c r="E3" s="101"/>
      <c r="F3" s="101"/>
      <c r="G3" s="101"/>
    </row>
    <row r="4" spans="1:7">
      <c r="A4" s="101"/>
      <c r="B4" s="101"/>
      <c r="C4" s="101"/>
      <c r="D4" s="101"/>
      <c r="E4" s="101"/>
      <c r="F4" s="101"/>
      <c r="G4" s="101"/>
    </row>
    <row r="5" spans="1:7" ht="54">
      <c r="A5" s="110" t="s">
        <v>1288</v>
      </c>
      <c r="B5" s="197" t="s">
        <v>1289</v>
      </c>
      <c r="C5" s="197" t="s">
        <v>1344</v>
      </c>
      <c r="D5" s="197" t="s">
        <v>1345</v>
      </c>
      <c r="E5" s="197" t="s">
        <v>3062</v>
      </c>
      <c r="F5" s="101"/>
      <c r="G5" s="197" t="s">
        <v>1371</v>
      </c>
    </row>
    <row r="6" spans="1:7">
      <c r="A6" s="109"/>
      <c r="B6" s="107"/>
      <c r="C6" s="107" t="s">
        <v>1290</v>
      </c>
      <c r="D6" s="107" t="s">
        <v>1290</v>
      </c>
      <c r="E6" s="107" t="s">
        <v>1290</v>
      </c>
      <c r="F6" s="101"/>
      <c r="G6" s="101"/>
    </row>
    <row r="7" spans="1:7">
      <c r="A7" s="200" t="s">
        <v>1020</v>
      </c>
      <c r="B7" s="32" t="str">
        <f>VLOOKUP(A7,[1]PN!B1:D1907,3,FALSE)</f>
        <v>W850dn</v>
      </c>
      <c r="C7" s="192">
        <v>61944</v>
      </c>
      <c r="D7" s="33">
        <f>C7*1.05</f>
        <v>65041.200000000004</v>
      </c>
      <c r="E7" s="269">
        <f>D7*1.12</f>
        <v>72846.144000000015</v>
      </c>
      <c r="F7" s="21">
        <f>VLOOKUP(A7,[1]PN!B1:C1907,2,FALSE)</f>
        <v>109508</v>
      </c>
      <c r="G7" s="272">
        <f>(C7-F7)/F7</f>
        <v>-0.43434269642400553</v>
      </c>
    </row>
    <row r="8" spans="1:7">
      <c r="A8" s="200" t="s">
        <v>1260</v>
      </c>
      <c r="B8" s="32" t="str">
        <f>VLOOKUP(A8,[1]PN!B2:D1908,3,FALSE)</f>
        <v>CS410dn</v>
      </c>
      <c r="C8" s="192">
        <v>10893.6</v>
      </c>
      <c r="D8" s="33">
        <f t="shared" ref="D8:D71" si="0">C8*1.05</f>
        <v>11438.28</v>
      </c>
      <c r="E8" s="269">
        <f t="shared" ref="E8:E71" si="1">D8*1.12</f>
        <v>12810.873600000003</v>
      </c>
      <c r="F8" s="21">
        <f>VLOOKUP(A8,[1]PN!B2:C1908,2,FALSE)</f>
        <v>12855.5</v>
      </c>
      <c r="G8" s="272">
        <f t="shared" ref="G8:G71" si="2">(C8-F8)/F8</f>
        <v>-0.15261172260900002</v>
      </c>
    </row>
    <row r="9" spans="1:7">
      <c r="A9" s="200" t="s">
        <v>1168</v>
      </c>
      <c r="B9" s="32" t="str">
        <f>VLOOKUP(A9,[1]PN!B3:D1909,3,FALSE)</f>
        <v>MS310dn</v>
      </c>
      <c r="C9" s="192">
        <v>5724.48</v>
      </c>
      <c r="D9" s="33">
        <f t="shared" si="0"/>
        <v>6010.7039999999997</v>
      </c>
      <c r="E9" s="269">
        <f t="shared" si="1"/>
        <v>6731.98848</v>
      </c>
      <c r="F9" s="21">
        <f>VLOOKUP(A9,[1]PN!B3:C1909,2,FALSE)</f>
        <v>7224</v>
      </c>
      <c r="G9" s="272">
        <f t="shared" si="2"/>
        <v>-0.20757475083056484</v>
      </c>
    </row>
    <row r="10" spans="1:7">
      <c r="A10" s="200" t="s">
        <v>1172</v>
      </c>
      <c r="B10" s="32" t="str">
        <f>VLOOKUP(A10,[1]PN!B4:D1910,3,FALSE)</f>
        <v>MS410DN</v>
      </c>
      <c r="C10" s="192">
        <v>7689.5999999999995</v>
      </c>
      <c r="D10" s="33">
        <f t="shared" si="0"/>
        <v>8074.08</v>
      </c>
      <c r="E10" s="269">
        <f t="shared" si="1"/>
        <v>9042.9696000000004</v>
      </c>
      <c r="F10" s="21">
        <f>VLOOKUP(A10,[1]PN!B4:C1910,2,FALSE)</f>
        <v>10105.200000000001</v>
      </c>
      <c r="G10" s="272">
        <f t="shared" si="2"/>
        <v>-0.2390452440327753</v>
      </c>
    </row>
    <row r="11" spans="1:7">
      <c r="A11" s="200" t="s">
        <v>1202</v>
      </c>
      <c r="B11" s="32" t="str">
        <f>VLOOKUP(A11,[1]PN!B5:D1911,3,FALSE)</f>
        <v>MS810n</v>
      </c>
      <c r="C11" s="192">
        <v>16416.441599999998</v>
      </c>
      <c r="D11" s="33">
        <f t="shared" si="0"/>
        <v>17237.26368</v>
      </c>
      <c r="E11" s="269">
        <f t="shared" si="1"/>
        <v>19305.735321600001</v>
      </c>
      <c r="F11" s="21">
        <f>VLOOKUP(A11,[1]PN!B5:C1911,2,FALSE)</f>
        <v>19265.400000000001</v>
      </c>
      <c r="G11" s="272">
        <f t="shared" si="2"/>
        <v>-0.1478795353327729</v>
      </c>
    </row>
    <row r="12" spans="1:7">
      <c r="A12" s="200" t="s">
        <v>1204</v>
      </c>
      <c r="B12" s="32" t="str">
        <f>VLOOKUP(A12,[1]PN!B6:D1912,3,FALSE)</f>
        <v>MS810dn</v>
      </c>
      <c r="C12" s="192">
        <v>19948.531199999998</v>
      </c>
      <c r="D12" s="33">
        <f t="shared" si="0"/>
        <v>20945.957759999998</v>
      </c>
      <c r="E12" s="269">
        <f t="shared" si="1"/>
        <v>23459.472691200001</v>
      </c>
      <c r="F12" s="21">
        <f>VLOOKUP(A12,[1]PN!B6:C1912,2,FALSE)</f>
        <v>25201.4</v>
      </c>
      <c r="G12" s="272">
        <f t="shared" si="2"/>
        <v>-0.20843559484790541</v>
      </c>
    </row>
    <row r="13" spans="1:7">
      <c r="A13" s="200" t="s">
        <v>1206</v>
      </c>
      <c r="B13" s="32" t="str">
        <f>VLOOKUP(A13,[1]PN!B7:D1913,3,FALSE)</f>
        <v>MS810dtn</v>
      </c>
      <c r="C13" s="192">
        <v>26571.84</v>
      </c>
      <c r="D13" s="33">
        <f t="shared" si="0"/>
        <v>27900.432000000001</v>
      </c>
      <c r="E13" s="269">
        <f t="shared" si="1"/>
        <v>31248.483840000004</v>
      </c>
      <c r="F13" s="21">
        <f>VLOOKUP(A13,[1]PN!B7:C1913,2,FALSE)</f>
        <v>33075.699999999997</v>
      </c>
      <c r="G13" s="272">
        <f t="shared" si="2"/>
        <v>-0.19663559652554588</v>
      </c>
    </row>
    <row r="14" spans="1:7">
      <c r="A14" s="200" t="s">
        <v>1212</v>
      </c>
      <c r="B14" s="32" t="str">
        <f>VLOOKUP(A14,[1]PN!B8:D1914,3,FALSE)</f>
        <v>MS811dn</v>
      </c>
      <c r="C14" s="192">
        <v>26465.894399999997</v>
      </c>
      <c r="D14" s="33">
        <f t="shared" si="0"/>
        <v>27789.189119999999</v>
      </c>
      <c r="E14" s="269">
        <f t="shared" si="1"/>
        <v>31123.891814400002</v>
      </c>
      <c r="F14" s="21">
        <f>VLOOKUP(A14,[1]PN!B8:C1914,2,FALSE)</f>
        <v>29646.400000000001</v>
      </c>
      <c r="G14" s="272">
        <f t="shared" si="2"/>
        <v>-0.10728134275999797</v>
      </c>
    </row>
    <row r="15" spans="1:7">
      <c r="A15" s="200" t="s">
        <v>1214</v>
      </c>
      <c r="B15" s="32" t="str">
        <f>VLOOKUP(A15,[1]PN!B9:D1915,3,FALSE)</f>
        <v>MS811dtn</v>
      </c>
      <c r="C15" s="192">
        <v>33109.7088</v>
      </c>
      <c r="D15" s="33">
        <f t="shared" si="0"/>
        <v>34765.194240000004</v>
      </c>
      <c r="E15" s="269">
        <f t="shared" si="1"/>
        <v>38937.01754880001</v>
      </c>
      <c r="F15" s="21">
        <f>VLOOKUP(A15,[1]PN!B9:C1915,2,FALSE)</f>
        <v>37034.9</v>
      </c>
      <c r="G15" s="272">
        <f t="shared" si="2"/>
        <v>-0.10598627780822956</v>
      </c>
    </row>
    <row r="16" spans="1:7">
      <c r="A16" s="200" t="s">
        <v>1258</v>
      </c>
      <c r="B16" s="32" t="str">
        <f>VLOOKUP(A16,[1]PN!B10:D1916,3,FALSE)</f>
        <v>CS410n</v>
      </c>
      <c r="C16" s="192">
        <v>8798.1839999999993</v>
      </c>
      <c r="D16" s="33">
        <f t="shared" si="0"/>
        <v>9238.0931999999993</v>
      </c>
      <c r="E16" s="269">
        <f t="shared" si="1"/>
        <v>10346.664384</v>
      </c>
      <c r="F16" s="21">
        <f>VLOOKUP(A16,[1]PN!B10:C1916,2,FALSE)</f>
        <v>11058.6</v>
      </c>
      <c r="G16" s="272">
        <f t="shared" si="2"/>
        <v>-0.20440345070804633</v>
      </c>
    </row>
    <row r="17" spans="1:7">
      <c r="A17" s="200" t="s">
        <v>1256</v>
      </c>
      <c r="B17" s="32" t="str">
        <f>VLOOKUP(A17,[1]PN!B11:D1917,3,FALSE)</f>
        <v>CS310dn</v>
      </c>
      <c r="C17" s="192">
        <v>7302.9839999999995</v>
      </c>
      <c r="D17" s="33">
        <f t="shared" si="0"/>
        <v>7668.1332000000002</v>
      </c>
      <c r="E17" s="269">
        <f t="shared" si="1"/>
        <v>8588.3091840000016</v>
      </c>
      <c r="F17" s="21">
        <f>VLOOKUP(A17,[1]PN!B11:C1917,2,FALSE)</f>
        <v>9247</v>
      </c>
      <c r="G17" s="272">
        <f t="shared" si="2"/>
        <v>-0.21023207526765444</v>
      </c>
    </row>
    <row r="18" spans="1:7">
      <c r="A18" s="200" t="s">
        <v>1150</v>
      </c>
      <c r="B18" s="32" t="str">
        <f>VLOOKUP(A18,[1]PN!B12:D1918,3,FALSE)</f>
        <v>C746dn</v>
      </c>
      <c r="C18" s="192">
        <v>21242.52</v>
      </c>
      <c r="D18" s="33">
        <f t="shared" si="0"/>
        <v>22304.646000000001</v>
      </c>
      <c r="E18" s="269">
        <f t="shared" si="1"/>
        <v>24981.203520000003</v>
      </c>
      <c r="F18" s="21">
        <f>VLOOKUP(A18,[1]PN!B12:C1918,2,FALSE)</f>
        <v>14285.599999999999</v>
      </c>
      <c r="G18" s="272">
        <f t="shared" si="2"/>
        <v>0.48698829590636744</v>
      </c>
    </row>
    <row r="19" spans="1:7">
      <c r="A19" s="200" t="s">
        <v>1170</v>
      </c>
      <c r="B19" s="32" t="str">
        <f>VLOOKUP(A19,[1]PN!B13:D1919,3,FALSE)</f>
        <v>MS410d</v>
      </c>
      <c r="C19" s="192">
        <v>6143.9903999999997</v>
      </c>
      <c r="D19" s="33">
        <f t="shared" si="0"/>
        <v>6451.1899199999998</v>
      </c>
      <c r="E19" s="269">
        <f t="shared" si="1"/>
        <v>7225.3327104000009</v>
      </c>
      <c r="F19" s="21">
        <f>VLOOKUP(A19,[1]PN!B13:C1919,2,FALSE)</f>
        <v>8307.6</v>
      </c>
      <c r="G19" s="272">
        <f t="shared" si="2"/>
        <v>-0.26043738263758492</v>
      </c>
    </row>
    <row r="20" spans="1:7">
      <c r="A20" s="200" t="s">
        <v>1210</v>
      </c>
      <c r="B20" s="32" t="str">
        <f>VLOOKUP(A20,[1]PN!B14:D1920,3,FALSE)</f>
        <v>MS811n</v>
      </c>
      <c r="C20" s="192">
        <v>21189.119999999999</v>
      </c>
      <c r="D20" s="33">
        <f t="shared" si="0"/>
        <v>22248.576000000001</v>
      </c>
      <c r="E20" s="269">
        <f t="shared" si="1"/>
        <v>24918.405120000003</v>
      </c>
      <c r="F20" s="21">
        <f>VLOOKUP(A20,[1]PN!B14:C1920,2,FALSE)</f>
        <v>23713.200000000001</v>
      </c>
      <c r="G20" s="272">
        <f t="shared" si="2"/>
        <v>-0.10644198168108908</v>
      </c>
    </row>
    <row r="21" spans="1:7">
      <c r="A21" s="200" t="s">
        <v>1082</v>
      </c>
      <c r="B21" s="32" t="str">
        <f>VLOOKUP(A21,[1]PN!B15:D1921,3,FALSE)</f>
        <v>C792dte</v>
      </c>
      <c r="C21" s="192">
        <v>42720</v>
      </c>
      <c r="D21" s="33">
        <f t="shared" si="0"/>
        <v>44856</v>
      </c>
      <c r="E21" s="269">
        <f t="shared" si="1"/>
        <v>50238.720000000001</v>
      </c>
      <c r="F21" s="21">
        <f>VLOOKUP(A21,[1]PN!B15:C1921,2,FALSE)</f>
        <v>49473.899999999994</v>
      </c>
      <c r="G21" s="272">
        <f t="shared" si="2"/>
        <v>-0.13651440456483105</v>
      </c>
    </row>
    <row r="22" spans="1:7">
      <c r="A22" s="200" t="s">
        <v>1130</v>
      </c>
      <c r="B22" s="32" t="str">
        <f>VLOOKUP(A22,[1]PN!B16:D1922,3,FALSE)</f>
        <v>C950de</v>
      </c>
      <c r="C22" s="192">
        <v>87127.44</v>
      </c>
      <c r="D22" s="33">
        <f t="shared" si="0"/>
        <v>91483.812000000005</v>
      </c>
      <c r="E22" s="269">
        <f t="shared" si="1"/>
        <v>102461.86944000001</v>
      </c>
      <c r="F22" s="21">
        <f>VLOOKUP(A22,[1]PN!B16:C1922,2,FALSE)</f>
        <v>108497.2</v>
      </c>
      <c r="G22" s="272">
        <f t="shared" si="2"/>
        <v>-0.19696139623879691</v>
      </c>
    </row>
    <row r="23" spans="1:7">
      <c r="A23" s="200" t="s">
        <v>1176</v>
      </c>
      <c r="B23" s="32" t="str">
        <f>VLOOKUP(A23,[1]PN!B17:D1923,3,FALSE)</f>
        <v>MS610dn</v>
      </c>
      <c r="C23" s="192">
        <v>15853.392</v>
      </c>
      <c r="D23" s="33">
        <f t="shared" si="0"/>
        <v>16646.061600000001</v>
      </c>
      <c r="E23" s="269">
        <f t="shared" si="1"/>
        <v>18643.588992000005</v>
      </c>
      <c r="F23" s="21">
        <f>VLOOKUP(A23,[1]PN!B17:C1923,2,FALSE)</f>
        <v>19993.400000000001</v>
      </c>
      <c r="G23" s="272">
        <f t="shared" si="2"/>
        <v>-0.20706873268178505</v>
      </c>
    </row>
    <row r="24" spans="1:7">
      <c r="A24" s="200" t="s">
        <v>229</v>
      </c>
      <c r="B24" s="32" t="str">
        <f>VLOOKUP(A24,[1]PN!B18:D1924,3,FALSE)</f>
        <v>TRAY      2000 SHEE.DUAL INPUT</v>
      </c>
      <c r="C24" s="192">
        <v>50648.831999999995</v>
      </c>
      <c r="D24" s="33">
        <f t="shared" si="0"/>
        <v>53181.2736</v>
      </c>
      <c r="E24" s="269">
        <f t="shared" si="1"/>
        <v>59563.026432000006</v>
      </c>
      <c r="F24" s="21">
        <f>VLOOKUP(A24,[1]PN!B18:C1924,2,FALSE)</f>
        <v>52559.5</v>
      </c>
      <c r="G24" s="272">
        <f t="shared" si="2"/>
        <v>-3.6352476716863841E-2</v>
      </c>
    </row>
    <row r="25" spans="1:7">
      <c r="A25" s="200" t="s">
        <v>233</v>
      </c>
      <c r="B25" s="32" t="str">
        <f>VLOOKUP(A25,[1]PN!B19:D1925,3,FALSE)</f>
        <v>OPTION    2/4 HOLE FINISHER</v>
      </c>
      <c r="C25" s="192">
        <v>33602.6976</v>
      </c>
      <c r="D25" s="33">
        <f t="shared" si="0"/>
        <v>35282.832480000005</v>
      </c>
      <c r="E25" s="269">
        <f t="shared" si="1"/>
        <v>39516.772377600006</v>
      </c>
      <c r="F25" s="21">
        <f>VLOOKUP(A25,[1]PN!B19:C1925,2,FALSE)</f>
        <v>31226.999999999996</v>
      </c>
      <c r="G25" s="272">
        <f t="shared" si="2"/>
        <v>7.6078316841195232E-2</v>
      </c>
    </row>
    <row r="26" spans="1:7">
      <c r="A26" s="200" t="s">
        <v>235</v>
      </c>
      <c r="B26" s="32" t="str">
        <f>VLOOKUP(A26,[1]PN!B20:D1926,3,FALSE)</f>
        <v>OPTION    2000-SHEET HCF</v>
      </c>
      <c r="C26" s="192">
        <v>38448</v>
      </c>
      <c r="D26" s="33">
        <f t="shared" si="0"/>
        <v>40370.400000000001</v>
      </c>
      <c r="E26" s="269">
        <f t="shared" si="1"/>
        <v>45214.848000000005</v>
      </c>
      <c r="F26" s="21">
        <f>VLOOKUP(A26,[1]PN!B20:C1926,2,FALSE)</f>
        <v>46920.299999999996</v>
      </c>
      <c r="G26" s="272">
        <f t="shared" si="2"/>
        <v>-0.18056789918223021</v>
      </c>
    </row>
    <row r="27" spans="1:7">
      <c r="A27" s="200" t="s">
        <v>383</v>
      </c>
      <c r="B27" s="32" t="str">
        <f>VLOOKUP(A27,[1]PN!B21:D1927,3,FALSE)</f>
        <v>IPDS CARD T650/2 IPDS CARD</v>
      </c>
      <c r="C27" s="192">
        <v>13029.6</v>
      </c>
      <c r="D27" s="33">
        <f t="shared" si="0"/>
        <v>13681.080000000002</v>
      </c>
      <c r="E27" s="269">
        <f t="shared" si="1"/>
        <v>15322.809600000004</v>
      </c>
      <c r="F27" s="21">
        <f>VLOOKUP(A27,[1]PN!B21:C1927,2,FALSE)</f>
        <v>17023.3</v>
      </c>
      <c r="G27" s="272">
        <f t="shared" si="2"/>
        <v>-0.23460198668883231</v>
      </c>
    </row>
    <row r="28" spans="1:7">
      <c r="A28" s="200" t="s">
        <v>387</v>
      </c>
      <c r="B28" s="32" t="str">
        <f>VLOOKUP(A28,[1]PN!B22:D1928,3,FALSE)</f>
        <v>IPDS CARD T654 IPDS CARD</v>
      </c>
      <c r="C28" s="192">
        <v>13029.6</v>
      </c>
      <c r="D28" s="33">
        <f t="shared" si="0"/>
        <v>13681.080000000002</v>
      </c>
      <c r="E28" s="269">
        <f t="shared" si="1"/>
        <v>15322.809600000004</v>
      </c>
      <c r="F28" s="21">
        <f>VLOOKUP(A28,[1]PN!B22:C1928,2,FALSE)</f>
        <v>17023.3</v>
      </c>
      <c r="G28" s="272">
        <f t="shared" si="2"/>
        <v>-0.23460198668883231</v>
      </c>
    </row>
    <row r="29" spans="1:7">
      <c r="A29" s="200" t="s">
        <v>370</v>
      </c>
      <c r="B29" s="32" t="str">
        <f>VLOOKUP(A29,[1]PN!B23:D1929,3,FALSE)</f>
        <v>OPTION    JR 550 OPTION TRAY</v>
      </c>
      <c r="C29" s="192">
        <v>7561.44</v>
      </c>
      <c r="D29" s="33">
        <f t="shared" si="0"/>
        <v>7939.5119999999997</v>
      </c>
      <c r="E29" s="269">
        <f t="shared" si="1"/>
        <v>8892.2534400000004</v>
      </c>
      <c r="F29" s="21">
        <f>VLOOKUP(A29,[1]PN!B23:C1929,2,FALSE)</f>
        <v>7846.9999999999991</v>
      </c>
      <c r="G29" s="272">
        <f t="shared" si="2"/>
        <v>-3.639097744360896E-2</v>
      </c>
    </row>
    <row r="30" spans="1:7">
      <c r="A30" s="200" t="s">
        <v>372</v>
      </c>
      <c r="B30" s="32" t="str">
        <f>VLOOKUP(A30,[1]PN!B24:D1930,3,FALSE)</f>
        <v>OPTION    HIGH CAPACITY INPUT</v>
      </c>
      <c r="C30" s="192">
        <v>16225.056</v>
      </c>
      <c r="D30" s="33">
        <f t="shared" si="0"/>
        <v>17036.308800000003</v>
      </c>
      <c r="E30" s="269">
        <f t="shared" si="1"/>
        <v>19080.665856000003</v>
      </c>
      <c r="F30" s="21">
        <f>VLOOKUP(A30,[1]PN!B24:C1930,2,FALSE)</f>
        <v>16837.099999999999</v>
      </c>
      <c r="G30" s="272">
        <f t="shared" si="2"/>
        <v>-3.6350915537711248E-2</v>
      </c>
    </row>
    <row r="31" spans="1:7">
      <c r="A31" s="200" t="s">
        <v>223</v>
      </c>
      <c r="B31" s="32" t="str">
        <f>VLOOKUP(A31,[1]PN!B25:D1931,3,FALSE)</f>
        <v>TOP ASM   TLI 80GB/160GB HD (F</v>
      </c>
      <c r="C31" s="192">
        <v>13755.84</v>
      </c>
      <c r="D31" s="33">
        <f t="shared" si="0"/>
        <v>14443.632000000001</v>
      </c>
      <c r="E31" s="269">
        <f t="shared" si="1"/>
        <v>16176.867840000003</v>
      </c>
      <c r="F31" s="21">
        <f>VLOOKUP(A31,[1]PN!B25:C1931,2,FALSE)</f>
        <v>16198.699999999999</v>
      </c>
      <c r="G31" s="272">
        <f t="shared" si="2"/>
        <v>-0.15080592887083524</v>
      </c>
    </row>
    <row r="32" spans="1:7">
      <c r="A32" s="200" t="s">
        <v>397</v>
      </c>
      <c r="B32" s="32" t="str">
        <f>VLOOKUP(A32,[1]PN!B26:D1932,3,FALSE)</f>
        <v>Lexmark T65x 5-Bin Mailbox</v>
      </c>
      <c r="C32" s="192">
        <v>12537.4656</v>
      </c>
      <c r="D32" s="33">
        <f t="shared" si="0"/>
        <v>13164.338879999999</v>
      </c>
      <c r="E32" s="269">
        <f t="shared" si="1"/>
        <v>14744.059545600001</v>
      </c>
      <c r="F32" s="21">
        <f>VLOOKUP(A32,[1]PN!B26:C1932,2,FALSE)</f>
        <v>13458.9</v>
      </c>
      <c r="G32" s="272">
        <f t="shared" si="2"/>
        <v>-6.8462831286360701E-2</v>
      </c>
    </row>
    <row r="33" spans="1:7">
      <c r="A33" s="200" t="s">
        <v>393</v>
      </c>
      <c r="B33" s="32" t="str">
        <f>VLOOKUP(A33,[1]PN!B27:D1933,3,FALSE)</f>
        <v>OPTION    4062 STAPLESMART II</v>
      </c>
      <c r="C33" s="192">
        <v>22000.799999999999</v>
      </c>
      <c r="D33" s="33">
        <f t="shared" si="0"/>
        <v>23100.84</v>
      </c>
      <c r="E33" s="269">
        <f t="shared" si="1"/>
        <v>25872.940800000004</v>
      </c>
      <c r="F33" s="21">
        <f>VLOOKUP(A33,[1]PN!B27:C1933,2,FALSE)</f>
        <v>15134.699999999999</v>
      </c>
      <c r="G33" s="272">
        <f t="shared" si="2"/>
        <v>0.4536660786140459</v>
      </c>
    </row>
    <row r="34" spans="1:7">
      <c r="A34" s="200" t="s">
        <v>349</v>
      </c>
      <c r="B34" s="32" t="str">
        <f>VLOOKUP(A34,[1]PN!B28:D1934,3,FALSE)</f>
        <v>OPTION    C73X 550 SHEET DRAWE</v>
      </c>
      <c r="C34" s="192">
        <v>11079.432000000001</v>
      </c>
      <c r="D34" s="33">
        <f t="shared" si="0"/>
        <v>11633.403600000001</v>
      </c>
      <c r="E34" s="269">
        <f t="shared" si="1"/>
        <v>13029.412032000002</v>
      </c>
      <c r="F34" s="21">
        <f>VLOOKUP(A34,[1]PN!B28:C1934,2,FALSE)</f>
        <v>10612.699999999999</v>
      </c>
      <c r="G34" s="272">
        <f t="shared" si="2"/>
        <v>4.3978629378009539E-2</v>
      </c>
    </row>
    <row r="35" spans="1:7">
      <c r="A35" s="200" t="s">
        <v>419</v>
      </c>
      <c r="B35" s="32" t="str">
        <f>VLOOKUP(A35,[1]PN!B29:D1935,3,FALSE)</f>
        <v>TRAY      ASM 550 WITH PACKAGI</v>
      </c>
      <c r="C35" s="192">
        <v>3182.64</v>
      </c>
      <c r="D35" s="33">
        <f t="shared" si="0"/>
        <v>3341.7719999999999</v>
      </c>
      <c r="E35" s="269">
        <f t="shared" si="1"/>
        <v>3742.7846400000003</v>
      </c>
      <c r="F35" s="21">
        <f>VLOOKUP(A35,[1]PN!B29:C1935,2,FALSE)</f>
        <v>4202.8</v>
      </c>
      <c r="G35" s="272">
        <f t="shared" si="2"/>
        <v>-0.24273341581802615</v>
      </c>
    </row>
    <row r="36" spans="1:7">
      <c r="A36" s="200" t="s">
        <v>837</v>
      </c>
      <c r="B36" s="32" t="str">
        <f>VLOOKUP(A36,[1]PN!B30:D1936,3,FALSE)</f>
        <v>MS81x/ MX71x Series550-Sheet Tray</v>
      </c>
      <c r="C36" s="192">
        <v>7561.44</v>
      </c>
      <c r="D36" s="33">
        <f t="shared" si="0"/>
        <v>7939.5119999999997</v>
      </c>
      <c r="E36" s="269">
        <f t="shared" si="1"/>
        <v>8892.2534400000004</v>
      </c>
      <c r="F36" s="21">
        <f>VLOOKUP(A36,[1]PN!B30:C1936,2,FALSE)</f>
        <v>9261.7000000000007</v>
      </c>
      <c r="G36" s="272">
        <f t="shared" si="2"/>
        <v>-0.18357968839413941</v>
      </c>
    </row>
    <row r="37" spans="1:7">
      <c r="A37" s="200" t="s">
        <v>849</v>
      </c>
      <c r="B37" s="32" t="str">
        <f>VLOOKUP(A37,[1]PN!B31:D1937,3,FALSE)</f>
        <v>MS81x Series4-Bin Mailbox</v>
      </c>
      <c r="C37" s="192">
        <v>10440.768</v>
      </c>
      <c r="D37" s="33">
        <f t="shared" si="0"/>
        <v>10962.806400000001</v>
      </c>
      <c r="E37" s="269">
        <f t="shared" si="1"/>
        <v>12278.343168000003</v>
      </c>
      <c r="F37" s="21">
        <f>VLOOKUP(A37,[1]PN!B31:C1937,2,FALSE)</f>
        <v>11921.7</v>
      </c>
      <c r="G37" s="272">
        <f t="shared" si="2"/>
        <v>-0.12422154558494179</v>
      </c>
    </row>
    <row r="38" spans="1:7">
      <c r="A38" s="200" t="s">
        <v>845</v>
      </c>
      <c r="B38" s="32" t="str">
        <f>VLOOKUP(A38,[1]PN!B32:D1938,3,FALSE)</f>
        <v>MS81x SeriesStaple Finisher</v>
      </c>
      <c r="C38" s="192">
        <v>15661.152</v>
      </c>
      <c r="D38" s="33">
        <f t="shared" si="0"/>
        <v>16444.209600000002</v>
      </c>
      <c r="E38" s="269">
        <f t="shared" si="1"/>
        <v>18417.514752000003</v>
      </c>
      <c r="F38" s="21">
        <f>VLOOKUP(A38,[1]PN!B32:C1938,2,FALSE)</f>
        <v>17877.3</v>
      </c>
      <c r="G38" s="272">
        <f t="shared" si="2"/>
        <v>-0.12396435703378023</v>
      </c>
    </row>
    <row r="39" spans="1:7">
      <c r="A39" s="200" t="s">
        <v>847</v>
      </c>
      <c r="B39" s="32" t="str">
        <f>VLOOKUP(A39,[1]PN!B33:D1939,3,FALSE)</f>
        <v>MS81x SeriesOffset Stacker (500-sheet)</v>
      </c>
      <c r="C39" s="192">
        <v>7302.9839999999995</v>
      </c>
      <c r="D39" s="33">
        <f t="shared" si="0"/>
        <v>7668.1332000000002</v>
      </c>
      <c r="E39" s="269">
        <f t="shared" si="1"/>
        <v>8588.3091840000016</v>
      </c>
      <c r="F39" s="21">
        <f>VLOOKUP(A39,[1]PN!B33:C1939,2,FALSE)</f>
        <v>8335.6</v>
      </c>
      <c r="G39" s="272">
        <f t="shared" si="2"/>
        <v>-0.12388022457891464</v>
      </c>
    </row>
    <row r="40" spans="1:7">
      <c r="A40" s="200" t="s">
        <v>831</v>
      </c>
      <c r="B40" s="32" t="str">
        <f>VLOOKUP(A40,[1]PN!B34:D1940,3,FALSE)</f>
        <v>MS/MX 550-Sheet Tray for 31x, 41x, 51x, 61x Series</v>
      </c>
      <c r="C40" s="192">
        <v>3182.64</v>
      </c>
      <c r="D40" s="33">
        <f t="shared" si="0"/>
        <v>3341.7719999999999</v>
      </c>
      <c r="E40" s="269">
        <f t="shared" si="1"/>
        <v>3742.7846400000003</v>
      </c>
      <c r="F40" s="21">
        <f>VLOOKUP(A40,[1]PN!B34:C1940,2,FALSE)</f>
        <v>5122.6000000000004</v>
      </c>
      <c r="G40" s="272">
        <f t="shared" si="2"/>
        <v>-0.37870612579549456</v>
      </c>
    </row>
    <row r="41" spans="1:7">
      <c r="A41" s="200" t="s">
        <v>273</v>
      </c>
      <c r="B41" s="32" t="str">
        <f>VLOOKUP(A41,[1]PN!B35:D1941,3,FALSE)</f>
        <v xml:space="preserve">520-Sheet Drawer Stand w/ Cabinet </v>
      </c>
      <c r="C41" s="192">
        <v>17609.183999999997</v>
      </c>
      <c r="D41" s="33">
        <f t="shared" si="0"/>
        <v>18489.643199999999</v>
      </c>
      <c r="E41" s="269">
        <f t="shared" si="1"/>
        <v>20708.400384</v>
      </c>
      <c r="F41" s="21">
        <f>VLOOKUP(A41,[1]PN!B35:C1941,2,FALSE)</f>
        <v>18273.5</v>
      </c>
      <c r="G41" s="272">
        <f t="shared" si="2"/>
        <v>-3.6354064629107861E-2</v>
      </c>
    </row>
    <row r="42" spans="1:7">
      <c r="A42" s="200" t="s">
        <v>1445</v>
      </c>
      <c r="B42" s="32" t="str">
        <f>VLOOKUP(A42,[1]PN!B36:D1942,3,FALSE)</f>
        <v>Optra T 25k @ 5% High Yield Return Program Print Cartridge</v>
      </c>
      <c r="C42" s="313">
        <v>7795.5455999999995</v>
      </c>
      <c r="D42" s="33">
        <f t="shared" si="0"/>
        <v>8185.3228799999997</v>
      </c>
      <c r="E42" s="269">
        <f t="shared" si="1"/>
        <v>9167.5616256000012</v>
      </c>
      <c r="F42" s="21">
        <f>VLOOKUP(A42,[1]PN!B36:C1942,2,FALSE)</f>
        <v>9565.4599999999991</v>
      </c>
      <c r="G42" s="272">
        <f t="shared" si="2"/>
        <v>-0.18503181237494065</v>
      </c>
    </row>
    <row r="43" spans="1:7">
      <c r="A43" s="200" t="s">
        <v>1457</v>
      </c>
      <c r="B43" s="32" t="str">
        <f>VLOOKUP(A43,[1]PN!B37:D1943,3,FALSE)</f>
        <v>T52X 20k @ 5% High Yield Return Prog Print Cartridge</v>
      </c>
      <c r="C43" s="313">
        <v>7795.5455999999995</v>
      </c>
      <c r="D43" s="33">
        <f t="shared" si="0"/>
        <v>8185.3228799999997</v>
      </c>
      <c r="E43" s="269">
        <f t="shared" si="1"/>
        <v>9167.5616256000012</v>
      </c>
      <c r="F43" s="21">
        <f>VLOOKUP(A43,[1]PN!B37:C1943,2,FALSE)</f>
        <v>9565.4599999999991</v>
      </c>
      <c r="G43" s="272">
        <f t="shared" si="2"/>
        <v>-0.18503181237494065</v>
      </c>
    </row>
    <row r="44" spans="1:7">
      <c r="A44" s="200" t="s">
        <v>1463</v>
      </c>
      <c r="B44" s="32" t="str">
        <f>VLOOKUP(A44,[1]PN!B38:D1944,3,FALSE)</f>
        <v>T62X 30k @ 5% High Yield Return Prog Print Cartridge</v>
      </c>
      <c r="C44" s="313">
        <v>9233.5007999999998</v>
      </c>
      <c r="D44" s="33">
        <f t="shared" si="0"/>
        <v>9695.1758399999999</v>
      </c>
      <c r="E44" s="269">
        <f t="shared" si="1"/>
        <v>10858.5969408</v>
      </c>
      <c r="F44" s="21">
        <f>VLOOKUP(A44,[1]PN!B38:C1944,2,FALSE)</f>
        <v>11329.15</v>
      </c>
      <c r="G44" s="272">
        <f t="shared" si="2"/>
        <v>-0.18497850235895896</v>
      </c>
    </row>
    <row r="45" spans="1:7">
      <c r="A45" s="200" t="s">
        <v>1484</v>
      </c>
      <c r="B45" s="32" t="str">
        <f>VLOOKUP(A45,[1]PN!B39:D1945,3,FALSE)</f>
        <v>T632/T634 32k @ 5% Return Program Print Cartridges</v>
      </c>
      <c r="C45" s="313">
        <v>8093.7312000000002</v>
      </c>
      <c r="D45" s="33">
        <f t="shared" si="0"/>
        <v>8498.4177600000003</v>
      </c>
      <c r="E45" s="269">
        <f t="shared" si="1"/>
        <v>9518.227891200002</v>
      </c>
      <c r="F45" s="21">
        <f>VLOOKUP(A45,[1]PN!B39:C1945,2,FALSE)</f>
        <v>10824.35</v>
      </c>
      <c r="G45" s="272">
        <f t="shared" si="2"/>
        <v>-0.25226630698379121</v>
      </c>
    </row>
    <row r="46" spans="1:7">
      <c r="A46" s="200" t="s">
        <v>1488</v>
      </c>
      <c r="B46" s="32" t="str">
        <f>VLOOKUP(A46,[1]PN!B40:D1946,3,FALSE)</f>
        <v>Photoconductor Kit</v>
      </c>
      <c r="C46" s="313">
        <v>1597.3008</v>
      </c>
      <c r="D46" s="33">
        <f t="shared" si="0"/>
        <v>1677.1658400000001</v>
      </c>
      <c r="E46" s="269">
        <f t="shared" si="1"/>
        <v>1878.4257408000003</v>
      </c>
      <c r="F46" s="21">
        <f>VLOOKUP(A46,[1]PN!B40:C1946,2,FALSE)</f>
        <v>1960.44</v>
      </c>
      <c r="G46" s="272">
        <f t="shared" si="2"/>
        <v>-0.18523351900593749</v>
      </c>
    </row>
    <row r="47" spans="1:7">
      <c r="A47" s="200" t="s">
        <v>1482</v>
      </c>
      <c r="B47" s="32" t="str">
        <f>VLOOKUP(A47,[1]PN!B41:D1947,3,FALSE)</f>
        <v>T63X 21k @ 5% Return Program Print Cartridges</v>
      </c>
      <c r="C47" s="313">
        <v>8185.1519999999991</v>
      </c>
      <c r="D47" s="33">
        <f t="shared" si="0"/>
        <v>8594.409599999999</v>
      </c>
      <c r="E47" s="269">
        <f t="shared" si="1"/>
        <v>9625.7387519999993</v>
      </c>
      <c r="F47" s="21">
        <f>VLOOKUP(A47,[1]PN!B41:C1947,2,FALSE)</f>
        <v>10042.75</v>
      </c>
      <c r="G47" s="272">
        <f t="shared" si="2"/>
        <v>-0.18496905728012755</v>
      </c>
    </row>
    <row r="48" spans="1:7">
      <c r="A48" s="200" t="s">
        <v>1495</v>
      </c>
      <c r="B48" s="32" t="str">
        <f>VLOOKUP(A48,[1]PN!B42:D1948,3,FALSE)</f>
        <v>T430 12k @ 5% High Yield Return Program Print Cartridge</v>
      </c>
      <c r="C48" s="313">
        <v>5075.1359999999995</v>
      </c>
      <c r="D48" s="33">
        <f t="shared" si="0"/>
        <v>5328.8927999999996</v>
      </c>
      <c r="E48" s="269">
        <f t="shared" si="1"/>
        <v>5968.3599359999998</v>
      </c>
      <c r="F48" s="21">
        <f>VLOOKUP(A48,[1]PN!B42:C1948,2,FALSE)</f>
        <v>6226.91</v>
      </c>
      <c r="G48" s="272">
        <f t="shared" si="2"/>
        <v>-0.18496718275998855</v>
      </c>
    </row>
    <row r="49" spans="1:7">
      <c r="A49" s="200" t="s">
        <v>1620</v>
      </c>
      <c r="B49" s="32" t="str">
        <f>VLOOKUP(A49,[1]PN!B43:D1949,3,FALSE)</f>
        <v>T644 Extra High Yield Return Program Print Cartridge (32K)</v>
      </c>
      <c r="C49" s="313">
        <v>8094.5855999999994</v>
      </c>
      <c r="D49" s="33">
        <f t="shared" si="0"/>
        <v>8499.3148799999999</v>
      </c>
      <c r="E49" s="269">
        <f t="shared" si="1"/>
        <v>9519.2326656000005</v>
      </c>
      <c r="F49" s="21">
        <f>VLOOKUP(A49,[1]PN!B43:C1949,2,FALSE)</f>
        <v>10555.06</v>
      </c>
      <c r="G49" s="272">
        <f t="shared" si="2"/>
        <v>-0.23310851856834544</v>
      </c>
    </row>
    <row r="50" spans="1:7">
      <c r="A50" s="200" t="s">
        <v>1606</v>
      </c>
      <c r="B50" s="32" t="str">
        <f>VLOOKUP(A50,[1]PN!B44:D1950,3,FALSE)</f>
        <v>High Yield Return Program Cartridge (6K)</v>
      </c>
      <c r="C50" s="313">
        <v>2883.1727999999998</v>
      </c>
      <c r="D50" s="33">
        <f t="shared" si="0"/>
        <v>3027.3314399999999</v>
      </c>
      <c r="E50" s="269">
        <f t="shared" si="1"/>
        <v>3390.6112128000004</v>
      </c>
      <c r="F50" s="21">
        <f>VLOOKUP(A50,[1]PN!B44:C1950,2,FALSE)</f>
        <v>3605.75</v>
      </c>
      <c r="G50" s="272">
        <f t="shared" si="2"/>
        <v>-0.20039581224433201</v>
      </c>
    </row>
    <row r="51" spans="1:7">
      <c r="A51" s="200" t="s">
        <v>1959</v>
      </c>
      <c r="B51" s="32" t="str">
        <f>VLOOKUP(A51,[1]PN!B45:D1951,3,FALSE)</f>
        <v>High Yield Return Program Cartridge (9K) (E35x)</v>
      </c>
      <c r="C51" s="313">
        <v>3550.4591999999998</v>
      </c>
      <c r="D51" s="33">
        <f t="shared" si="0"/>
        <v>3727.98216</v>
      </c>
      <c r="E51" s="269">
        <f t="shared" si="1"/>
        <v>4175.3400192000008</v>
      </c>
      <c r="F51" s="21">
        <f>VLOOKUP(A51,[1]PN!B45:C1951,2,FALSE)</f>
        <v>5566.2</v>
      </c>
      <c r="G51" s="272">
        <f t="shared" si="2"/>
        <v>-0.36213948474722435</v>
      </c>
    </row>
    <row r="52" spans="1:7">
      <c r="A52" s="200" t="s">
        <v>1952</v>
      </c>
      <c r="B52" s="32" t="str">
        <f>VLOOKUP(A52,[1]PN!B46:D1952,3,FALSE)</f>
        <v>Photoconductor Kit</v>
      </c>
      <c r="C52" s="313">
        <v>958.63679999999999</v>
      </c>
      <c r="D52" s="33">
        <f t="shared" si="0"/>
        <v>1006.5686400000001</v>
      </c>
      <c r="E52" s="269">
        <f t="shared" si="1"/>
        <v>1127.3568768000002</v>
      </c>
      <c r="F52" s="21">
        <f>VLOOKUP(A52,[1]PN!B46:C1952,2,FALSE)</f>
        <v>1066.31</v>
      </c>
      <c r="G52" s="272">
        <f t="shared" si="2"/>
        <v>-0.10097738931455201</v>
      </c>
    </row>
    <row r="53" spans="1:7">
      <c r="A53" s="200" t="s">
        <v>1614</v>
      </c>
      <c r="B53" s="32" t="str">
        <f>VLOOKUP(A53,[1]PN!B47:D1953,3,FALSE)</f>
        <v>T64x High Yield Return Program Print Cartridge (21K)</v>
      </c>
      <c r="C53" s="313">
        <v>6627.1535999999996</v>
      </c>
      <c r="D53" s="33">
        <f t="shared" si="0"/>
        <v>6958.5112799999997</v>
      </c>
      <c r="E53" s="269">
        <f t="shared" si="1"/>
        <v>7793.5326336000007</v>
      </c>
      <c r="F53" s="21">
        <f>VLOOKUP(A53,[1]PN!B47:C1953,2,FALSE)</f>
        <v>9800.56</v>
      </c>
      <c r="G53" s="272">
        <f t="shared" si="2"/>
        <v>-0.32379847682173263</v>
      </c>
    </row>
    <row r="54" spans="1:7">
      <c r="A54" s="200" t="s">
        <v>1835</v>
      </c>
      <c r="B54" s="32" t="str">
        <f>VLOOKUP(A54,[1]PN!B48:D1954,3,FALSE)</f>
        <v>C772 15K Cyan Extra High Yield Return Program Print Cartridge  - UAR</v>
      </c>
      <c r="C54" s="313">
        <v>8330.4</v>
      </c>
      <c r="D54" s="33">
        <f t="shared" si="0"/>
        <v>8746.92</v>
      </c>
      <c r="E54" s="269">
        <f t="shared" si="1"/>
        <v>9796.5504000000019</v>
      </c>
      <c r="F54" s="21">
        <f>VLOOKUP(A54,[1]PN!B48:C1954,2,FALSE)</f>
        <v>11982.36</v>
      </c>
      <c r="G54" s="272">
        <f t="shared" si="2"/>
        <v>-0.30477802369483148</v>
      </c>
    </row>
    <row r="55" spans="1:7">
      <c r="A55" s="200" t="s">
        <v>1837</v>
      </c>
      <c r="B55" s="32" t="str">
        <f>VLOOKUP(A55,[1]PN!B49:D1955,3,FALSE)</f>
        <v>C772 15K Black Extra High Yield Return Program Print Cartridge - UAR</v>
      </c>
      <c r="C55" s="313">
        <v>4058.4</v>
      </c>
      <c r="D55" s="33">
        <f t="shared" si="0"/>
        <v>4261.3200000000006</v>
      </c>
      <c r="E55" s="269">
        <f t="shared" si="1"/>
        <v>4772.6784000000007</v>
      </c>
      <c r="F55" s="21">
        <f>VLOOKUP(A55,[1]PN!B49:C1955,2,FALSE)</f>
        <v>5319.43</v>
      </c>
      <c r="G55" s="272">
        <f t="shared" si="2"/>
        <v>-0.23706111369075261</v>
      </c>
    </row>
    <row r="56" spans="1:7">
      <c r="A56" s="200" t="s">
        <v>1839</v>
      </c>
      <c r="B56" s="32" t="str">
        <f>VLOOKUP(A56,[1]PN!B50:D1956,3,FALSE)</f>
        <v>C772 15K Magenta Extra High Yield Return Program Print Cartridge - UAR</v>
      </c>
      <c r="C56" s="313">
        <v>8330.4</v>
      </c>
      <c r="D56" s="33">
        <f t="shared" si="0"/>
        <v>8746.92</v>
      </c>
      <c r="E56" s="269">
        <f t="shared" si="1"/>
        <v>9796.5504000000019</v>
      </c>
      <c r="F56" s="21">
        <f>VLOOKUP(A56,[1]PN!B50:C1956,2,FALSE)</f>
        <v>11982.36</v>
      </c>
      <c r="G56" s="272">
        <f t="shared" si="2"/>
        <v>-0.30477802369483148</v>
      </c>
    </row>
    <row r="57" spans="1:7">
      <c r="A57" s="200" t="s">
        <v>1841</v>
      </c>
      <c r="B57" s="32" t="str">
        <f>VLOOKUP(A57,[1]PN!B51:D1957,3,FALSE)</f>
        <v>C772 15K Yellow Extra High Yield Return Program Print Cartridge - UAR</v>
      </c>
      <c r="C57" s="313">
        <v>8330.4</v>
      </c>
      <c r="D57" s="33">
        <f t="shared" si="0"/>
        <v>8746.92</v>
      </c>
      <c r="E57" s="269">
        <f t="shared" si="1"/>
        <v>9796.5504000000019</v>
      </c>
      <c r="F57" s="21">
        <f>VLOOKUP(A57,[1]PN!B51:C1957,2,FALSE)</f>
        <v>11982.36</v>
      </c>
      <c r="G57" s="272">
        <f t="shared" si="2"/>
        <v>-0.30477802369483148</v>
      </c>
    </row>
    <row r="58" spans="1:7">
      <c r="A58" s="200" t="s">
        <v>1413</v>
      </c>
      <c r="B58" s="32" t="str">
        <f>VLOOKUP(A58,[1]PN!B52:D1958,3,FALSE)</f>
        <v>C750/C752/C760/C762 Waste Toner Container</v>
      </c>
      <c r="C58" s="313">
        <v>303.73919999999998</v>
      </c>
      <c r="D58" s="33">
        <f t="shared" si="0"/>
        <v>318.92615999999998</v>
      </c>
      <c r="E58" s="269">
        <f t="shared" si="1"/>
        <v>357.19729920000003</v>
      </c>
      <c r="F58" s="21">
        <f>VLOOKUP(A58,[1]PN!B52:C1958,2,FALSE)</f>
        <v>393.09</v>
      </c>
      <c r="G58" s="272">
        <f t="shared" si="2"/>
        <v>-0.22730367091505763</v>
      </c>
    </row>
    <row r="59" spans="1:7">
      <c r="A59" s="200" t="s">
        <v>1664</v>
      </c>
      <c r="B59" s="32" t="str">
        <f>VLOOKUP(A59,[1]PN!B53:D1959,3,FALSE)</f>
        <v>C52x Cyan Standard Yield Return Program Cartridge (3K)</v>
      </c>
      <c r="C59" s="313">
        <v>2964.768</v>
      </c>
      <c r="D59" s="33">
        <f t="shared" si="0"/>
        <v>3113.0064000000002</v>
      </c>
      <c r="E59" s="269">
        <f t="shared" si="1"/>
        <v>3486.5671680000005</v>
      </c>
      <c r="F59" s="21">
        <f>VLOOKUP(A59,[1]PN!B53:C1959,2,FALSE)</f>
        <v>3551.56</v>
      </c>
      <c r="G59" s="272">
        <f t="shared" si="2"/>
        <v>-0.16522091700548489</v>
      </c>
    </row>
    <row r="60" spans="1:7">
      <c r="A60" s="200" t="s">
        <v>1666</v>
      </c>
      <c r="B60" s="32" t="str">
        <f>VLOOKUP(A60,[1]PN!B54:D1960,3,FALSE)</f>
        <v>C52x Black Standard Yield Return Program Cartridge (4K)</v>
      </c>
      <c r="C60" s="313">
        <v>2604.2112000000002</v>
      </c>
      <c r="D60" s="33">
        <f t="shared" si="0"/>
        <v>2734.4217600000002</v>
      </c>
      <c r="E60" s="269">
        <f t="shared" si="1"/>
        <v>3062.5523712000004</v>
      </c>
      <c r="F60" s="21">
        <f>VLOOKUP(A60,[1]PN!B54:C1960,2,FALSE)</f>
        <v>3128.04</v>
      </c>
      <c r="G60" s="272">
        <f t="shared" si="2"/>
        <v>-0.16746230866612952</v>
      </c>
    </row>
    <row r="61" spans="1:7">
      <c r="A61" s="200" t="s">
        <v>1668</v>
      </c>
      <c r="B61" s="32" t="str">
        <f>VLOOKUP(A61,[1]PN!B55:D1961,3,FALSE)</f>
        <v>C52x Magenta Standard Yield Return Program Cartridge (3K)</v>
      </c>
      <c r="C61" s="313">
        <v>2964.768</v>
      </c>
      <c r="D61" s="33">
        <f t="shared" si="0"/>
        <v>3113.0064000000002</v>
      </c>
      <c r="E61" s="269">
        <f t="shared" si="1"/>
        <v>3486.5671680000005</v>
      </c>
      <c r="F61" s="21">
        <f>VLOOKUP(A61,[1]PN!B55:C1961,2,FALSE)</f>
        <v>3551.56</v>
      </c>
      <c r="G61" s="272">
        <f t="shared" si="2"/>
        <v>-0.16522091700548489</v>
      </c>
    </row>
    <row r="62" spans="1:7">
      <c r="A62" s="200" t="s">
        <v>1670</v>
      </c>
      <c r="B62" s="32" t="str">
        <f>VLOOKUP(A62,[1]PN!B56:D1962,3,FALSE)</f>
        <v>C52x Yellow Standard Yield Return Program Cartridge (3K)</v>
      </c>
      <c r="C62" s="313">
        <v>2964.768</v>
      </c>
      <c r="D62" s="33">
        <f t="shared" si="0"/>
        <v>3113.0064000000002</v>
      </c>
      <c r="E62" s="269">
        <f t="shared" si="1"/>
        <v>3486.5671680000005</v>
      </c>
      <c r="F62" s="21">
        <f>VLOOKUP(A62,[1]PN!B56:C1962,2,FALSE)</f>
        <v>3551.56</v>
      </c>
      <c r="G62" s="272">
        <f t="shared" si="2"/>
        <v>-0.16522091700548489</v>
      </c>
    </row>
    <row r="63" spans="1:7">
      <c r="A63" s="200" t="s">
        <v>1699</v>
      </c>
      <c r="B63" s="32" t="str">
        <f>VLOOKUP(A63,[1]PN!B57:D1963,3,FALSE)</f>
        <v>PC Unit 4-Pack</v>
      </c>
      <c r="C63" s="313">
        <v>2697.768</v>
      </c>
      <c r="D63" s="33">
        <f t="shared" si="0"/>
        <v>2832.6564000000003</v>
      </c>
      <c r="E63" s="269">
        <f t="shared" si="1"/>
        <v>3172.5751680000008</v>
      </c>
      <c r="F63" s="21">
        <f>VLOOKUP(A63,[1]PN!B57:C1963,2,FALSE)</f>
        <v>3554.06</v>
      </c>
      <c r="G63" s="272">
        <f t="shared" si="2"/>
        <v>-0.24093346763982598</v>
      </c>
    </row>
    <row r="64" spans="1:7">
      <c r="A64" s="200" t="s">
        <v>1697</v>
      </c>
      <c r="B64" s="32" t="str">
        <f>VLOOKUP(A64,[1]PN!B58:D1964,3,FALSE)</f>
        <v>Single Photoconductor Unit</v>
      </c>
      <c r="C64" s="313">
        <v>674.54879999999991</v>
      </c>
      <c r="D64" s="33">
        <f t="shared" si="0"/>
        <v>708.27623999999992</v>
      </c>
      <c r="E64" s="269">
        <f t="shared" si="1"/>
        <v>793.2693888</v>
      </c>
      <c r="F64" s="21">
        <f>VLOOKUP(A64,[1]PN!B58:C1964,2,FALSE)</f>
        <v>994.6</v>
      </c>
      <c r="G64" s="272">
        <f t="shared" si="2"/>
        <v>-0.32178885984315314</v>
      </c>
    </row>
    <row r="65" spans="1:7">
      <c r="A65" s="200" t="s">
        <v>1998</v>
      </c>
      <c r="B65" s="32" t="str">
        <f>VLOOKUP(A65,[1]PN!B59:D1965,3,FALSE)</f>
        <v>30 k toner cart</v>
      </c>
      <c r="C65" s="313">
        <v>3597.4511999999995</v>
      </c>
      <c r="D65" s="33">
        <f t="shared" si="0"/>
        <v>3777.3237599999998</v>
      </c>
      <c r="E65" s="269">
        <f t="shared" si="1"/>
        <v>4230.6026112</v>
      </c>
      <c r="F65" s="21">
        <f>VLOOKUP(A65,[1]PN!B59:C1965,2,FALSE)</f>
        <v>5565.78</v>
      </c>
      <c r="G65" s="272">
        <f t="shared" si="2"/>
        <v>-0.35364832961417814</v>
      </c>
    </row>
    <row r="66" spans="1:7">
      <c r="A66" s="200" t="s">
        <v>2000</v>
      </c>
      <c r="B66" s="32" t="str">
        <f>VLOOKUP(A66,[1]PN!B60:D1966,3,FALSE)</f>
        <v>60 k photoconductor kit</v>
      </c>
      <c r="C66" s="313">
        <v>4006.7088000000003</v>
      </c>
      <c r="D66" s="33">
        <f t="shared" si="0"/>
        <v>4207.0442400000002</v>
      </c>
      <c r="E66" s="269">
        <f t="shared" si="1"/>
        <v>4711.8895488000007</v>
      </c>
      <c r="F66" s="21">
        <f>VLOOKUP(A66,[1]PN!B60:C1966,2,FALSE)</f>
        <v>4998.45</v>
      </c>
      <c r="G66" s="272">
        <f t="shared" si="2"/>
        <v>-0.1984097470215766</v>
      </c>
    </row>
    <row r="67" spans="1:7">
      <c r="A67" s="200" t="s">
        <v>1932</v>
      </c>
      <c r="B67" s="32" t="str">
        <f>VLOOKUP(A67,[1]PN!B61:D1967,3,FALSE)</f>
        <v>C935 High Yield Black Toner Cartridge (38K)</v>
      </c>
      <c r="C67" s="313">
        <v>10224.604799999999</v>
      </c>
      <c r="D67" s="33">
        <f t="shared" si="0"/>
        <v>10735.83504</v>
      </c>
      <c r="E67" s="269">
        <f t="shared" si="1"/>
        <v>12024.135244800002</v>
      </c>
      <c r="F67" s="21">
        <f>VLOOKUP(A67,[1]PN!B61:C1967,2,FALSE)</f>
        <v>10323.709999999999</v>
      </c>
      <c r="G67" s="272">
        <f t="shared" si="2"/>
        <v>-9.5997659756037294E-3</v>
      </c>
    </row>
    <row r="68" spans="1:7">
      <c r="A68" s="200" t="s">
        <v>1930</v>
      </c>
      <c r="B68" s="32" t="str">
        <f>VLOOKUP(A68,[1]PN!B62:D1968,3,FALSE)</f>
        <v>C935 High Yield Cyan Toner Cartridge (24K)</v>
      </c>
      <c r="C68" s="313">
        <v>12354.624</v>
      </c>
      <c r="D68" s="33">
        <f t="shared" si="0"/>
        <v>12972.3552</v>
      </c>
      <c r="E68" s="269">
        <f t="shared" si="1"/>
        <v>14529.037824000001</v>
      </c>
      <c r="F68" s="21">
        <f>VLOOKUP(A68,[1]PN!B62:C1968,2,FALSE)</f>
        <v>13136.19</v>
      </c>
      <c r="G68" s="272">
        <f t="shared" si="2"/>
        <v>-5.9497160135473126E-2</v>
      </c>
    </row>
    <row r="69" spans="1:7">
      <c r="A69" s="200" t="s">
        <v>1934</v>
      </c>
      <c r="B69" s="32" t="str">
        <f>VLOOKUP(A69,[1]PN!B63:D1969,3,FALSE)</f>
        <v>C935 High Yield Magenta Toner Cartridge (24K)</v>
      </c>
      <c r="C69" s="313">
        <v>12354.624</v>
      </c>
      <c r="D69" s="33">
        <f t="shared" si="0"/>
        <v>12972.3552</v>
      </c>
      <c r="E69" s="269">
        <f t="shared" si="1"/>
        <v>14529.037824000001</v>
      </c>
      <c r="F69" s="21">
        <f>VLOOKUP(A69,[1]PN!B63:C1969,2,FALSE)</f>
        <v>13136.19</v>
      </c>
      <c r="G69" s="272">
        <f t="shared" si="2"/>
        <v>-5.9497160135473126E-2</v>
      </c>
    </row>
    <row r="70" spans="1:7">
      <c r="A70" s="200" t="s">
        <v>1936</v>
      </c>
      <c r="B70" s="32" t="str">
        <f>VLOOKUP(A70,[1]PN!B64:D1970,3,FALSE)</f>
        <v>C935 High Yield Yellow Toner Cartridge (24K)</v>
      </c>
      <c r="C70" s="313">
        <v>12354.624</v>
      </c>
      <c r="D70" s="33">
        <f t="shared" si="0"/>
        <v>12972.3552</v>
      </c>
      <c r="E70" s="269">
        <f t="shared" si="1"/>
        <v>14529.037824000001</v>
      </c>
      <c r="F70" s="21">
        <f>VLOOKUP(A70,[1]PN!B64:C1970,2,FALSE)</f>
        <v>13136.19</v>
      </c>
      <c r="G70" s="272">
        <f t="shared" si="2"/>
        <v>-5.9497160135473126E-2</v>
      </c>
    </row>
    <row r="71" spans="1:7">
      <c r="A71" s="200" t="s">
        <v>1680</v>
      </c>
      <c r="B71" s="32" t="str">
        <f>VLOOKUP(A71,[1]PN!B65:D1971,3,FALSE)</f>
        <v>C524x Cyan High Yield Return Program Cartridge (5K)</v>
      </c>
      <c r="C71" s="313">
        <v>3771.3215999999998</v>
      </c>
      <c r="D71" s="33">
        <f t="shared" si="0"/>
        <v>3959.8876799999998</v>
      </c>
      <c r="E71" s="269">
        <f t="shared" si="1"/>
        <v>4435.0742016000004</v>
      </c>
      <c r="F71" s="21">
        <f>VLOOKUP(A71,[1]PN!B65:C1971,2,FALSE)</f>
        <v>4736.67</v>
      </c>
      <c r="G71" s="272">
        <f t="shared" si="2"/>
        <v>-0.20380317818214069</v>
      </c>
    </row>
    <row r="72" spans="1:7">
      <c r="A72" s="200" t="s">
        <v>1682</v>
      </c>
      <c r="B72" s="32" t="str">
        <f>VLOOKUP(A72,[1]PN!B66:D1972,3,FALSE)</f>
        <v>C524x Black High Yield Return Program Cartridge (8K)</v>
      </c>
      <c r="C72" s="313">
        <v>3748.68</v>
      </c>
      <c r="D72" s="33">
        <f t="shared" ref="D72:D135" si="3">C72*1.05</f>
        <v>3936.114</v>
      </c>
      <c r="E72" s="269">
        <f t="shared" ref="E72:E135" si="4">D72*1.12</f>
        <v>4408.4476800000002</v>
      </c>
      <c r="F72" s="21">
        <f>VLOOKUP(A72,[1]PN!B66:C1972,2,FALSE)</f>
        <v>4726.25</v>
      </c>
      <c r="G72" s="272">
        <f t="shared" ref="G72:G135" si="5">(C72-F72)/F72</f>
        <v>-0.20683840253901087</v>
      </c>
    </row>
    <row r="73" spans="1:7">
      <c r="A73" s="200" t="s">
        <v>1685</v>
      </c>
      <c r="B73" s="32" t="str">
        <f>VLOOKUP(A73,[1]PN!B67:D1973,3,FALSE)</f>
        <v>C524x Magenta High Yield Return Program Cartridge (5K)</v>
      </c>
      <c r="C73" s="313">
        <v>3771.3215999999998</v>
      </c>
      <c r="D73" s="33">
        <f t="shared" si="3"/>
        <v>3959.8876799999998</v>
      </c>
      <c r="E73" s="269">
        <f t="shared" si="4"/>
        <v>4435.0742016000004</v>
      </c>
      <c r="F73" s="21">
        <f>VLOOKUP(A73,[1]PN!B67:C1973,2,FALSE)</f>
        <v>4736.67</v>
      </c>
      <c r="G73" s="272">
        <f t="shared" si="5"/>
        <v>-0.20380317818214069</v>
      </c>
    </row>
    <row r="74" spans="1:7">
      <c r="A74" s="200" t="s">
        <v>1687</v>
      </c>
      <c r="B74" s="32" t="str">
        <f>VLOOKUP(A74,[1]PN!B68:D1974,3,FALSE)</f>
        <v>C524x Yellow High Yield Return Program Cartridge (5K)</v>
      </c>
      <c r="C74" s="313">
        <v>3771.3215999999998</v>
      </c>
      <c r="D74" s="33">
        <f t="shared" si="3"/>
        <v>3959.8876799999998</v>
      </c>
      <c r="E74" s="269">
        <f t="shared" si="4"/>
        <v>4435.0742016000004</v>
      </c>
      <c r="F74" s="21">
        <f>VLOOKUP(A74,[1]PN!B68:C1974,2,FALSE)</f>
        <v>4736.67</v>
      </c>
      <c r="G74" s="272">
        <f t="shared" si="5"/>
        <v>-0.20380317818214069</v>
      </c>
    </row>
    <row r="75" spans="1:7">
      <c r="A75" s="200" t="s">
        <v>1867</v>
      </c>
      <c r="B75" s="32" t="str">
        <f>VLOOKUP(A75,[1]PN!B69:D1975,3,FALSE)</f>
        <v>C78x Cyan High Yield Return Program Print Cartridge (10k)</v>
      </c>
      <c r="C75" s="313">
        <v>6385.3584000000001</v>
      </c>
      <c r="D75" s="33">
        <f t="shared" si="3"/>
        <v>6704.6263200000003</v>
      </c>
      <c r="E75" s="269">
        <f t="shared" si="4"/>
        <v>7509.1814784000007</v>
      </c>
      <c r="F75" s="21">
        <f>VLOOKUP(A75,[1]PN!B69:C1975,2,FALSE)</f>
        <v>7375.33</v>
      </c>
      <c r="G75" s="272">
        <f t="shared" si="5"/>
        <v>-0.1342274311793506</v>
      </c>
    </row>
    <row r="76" spans="1:7">
      <c r="A76" s="200" t="s">
        <v>1869</v>
      </c>
      <c r="B76" s="32" t="str">
        <f>VLOOKUP(A76,[1]PN!B70:D1976,3,FALSE)</f>
        <v>C78x Black  High Yield Return Program Print Cartridge (10k)</v>
      </c>
      <c r="C76" s="313">
        <v>4090.0127999999995</v>
      </c>
      <c r="D76" s="33">
        <f t="shared" si="3"/>
        <v>4294.5134399999997</v>
      </c>
      <c r="E76" s="269">
        <f t="shared" si="4"/>
        <v>4809.8550528000005</v>
      </c>
      <c r="F76" s="21">
        <f>VLOOKUP(A76,[1]PN!B70:C1976,2,FALSE)</f>
        <v>4724.58</v>
      </c>
      <c r="G76" s="272">
        <f t="shared" si="5"/>
        <v>-0.13431187534130026</v>
      </c>
    </row>
    <row r="77" spans="1:7">
      <c r="A77" s="200" t="s">
        <v>1871</v>
      </c>
      <c r="B77" s="32" t="str">
        <f>VLOOKUP(A77,[1]PN!B71:D1977,3,FALSE)</f>
        <v>C78x Magenta High Yield Return Program Print Cartridge (10k)</v>
      </c>
      <c r="C77" s="313">
        <v>6385.3584000000001</v>
      </c>
      <c r="D77" s="33">
        <f t="shared" si="3"/>
        <v>6704.6263200000003</v>
      </c>
      <c r="E77" s="269">
        <f t="shared" si="4"/>
        <v>7509.1814784000007</v>
      </c>
      <c r="F77" s="21">
        <f>VLOOKUP(A77,[1]PN!B71:C1977,2,FALSE)</f>
        <v>7375.33</v>
      </c>
      <c r="G77" s="272">
        <f t="shared" si="5"/>
        <v>-0.1342274311793506</v>
      </c>
    </row>
    <row r="78" spans="1:7">
      <c r="A78" s="200" t="s">
        <v>1873</v>
      </c>
      <c r="B78" s="32" t="str">
        <f>VLOOKUP(A78,[1]PN!B72:D1978,3,FALSE)</f>
        <v>C78x Yellow High Yield Return Program Print Cartridge (10k)</v>
      </c>
      <c r="C78" s="313">
        <v>6385.3584000000001</v>
      </c>
      <c r="D78" s="33">
        <f t="shared" si="3"/>
        <v>6704.6263200000003</v>
      </c>
      <c r="E78" s="269">
        <f t="shared" si="4"/>
        <v>7509.1814784000007</v>
      </c>
      <c r="F78" s="21">
        <f>VLOOKUP(A78,[1]PN!B72:C1978,2,FALSE)</f>
        <v>7375.33</v>
      </c>
      <c r="G78" s="272">
        <f t="shared" si="5"/>
        <v>-0.1342274311793506</v>
      </c>
    </row>
    <row r="79" spans="1:7">
      <c r="A79" s="200" t="s">
        <v>1600</v>
      </c>
      <c r="B79" s="32" t="str">
        <f>VLOOKUP(A79,[1]PN!B73:D1979,3,FALSE)</f>
        <v>Standard Yield Return Program Cartridge (2.5K)</v>
      </c>
      <c r="C79" s="313">
        <v>1892.9232</v>
      </c>
      <c r="D79" s="33">
        <f t="shared" si="3"/>
        <v>1987.56936</v>
      </c>
      <c r="E79" s="269">
        <f t="shared" si="4"/>
        <v>2226.0776832000001</v>
      </c>
      <c r="F79" s="21">
        <f>VLOOKUP(A79,[1]PN!B73:C1979,2,FALSE)</f>
        <v>2323.1</v>
      </c>
      <c r="G79" s="272">
        <f t="shared" si="5"/>
        <v>-0.18517360423571949</v>
      </c>
    </row>
    <row r="80" spans="1:7">
      <c r="A80" s="200" t="s">
        <v>1885</v>
      </c>
      <c r="B80" s="32" t="str">
        <f>VLOOKUP(A80,[1]PN!B74:D1980,3,FALSE)</f>
        <v>C782 Black Extra High Yield Return Program Print Cartridge (15k)</v>
      </c>
      <c r="C80" s="313">
        <v>3844.7999999999997</v>
      </c>
      <c r="D80" s="33">
        <f t="shared" si="3"/>
        <v>4037.04</v>
      </c>
      <c r="E80" s="269">
        <f t="shared" si="4"/>
        <v>4521.4848000000002</v>
      </c>
      <c r="F80" s="21">
        <f>VLOOKUP(A80,[1]PN!B74:C1980,2,FALSE)</f>
        <v>5315.26</v>
      </c>
      <c r="G80" s="272">
        <f t="shared" si="5"/>
        <v>-0.27664874342929613</v>
      </c>
    </row>
    <row r="81" spans="1:7">
      <c r="A81" s="200" t="s">
        <v>1883</v>
      </c>
      <c r="B81" s="32" t="str">
        <f>VLOOKUP(A81,[1]PN!B75:D1981,3,FALSE)</f>
        <v>C782 Cyan Extra High Yield Return Program Print Cartridge (15k)</v>
      </c>
      <c r="C81" s="313">
        <v>7903.2</v>
      </c>
      <c r="D81" s="33">
        <f t="shared" si="3"/>
        <v>8298.36</v>
      </c>
      <c r="E81" s="269">
        <f t="shared" si="4"/>
        <v>9294.1632000000009</v>
      </c>
      <c r="F81" s="21">
        <f>VLOOKUP(A81,[1]PN!B75:C1981,2,FALSE)</f>
        <v>11064.03</v>
      </c>
      <c r="G81" s="272">
        <f t="shared" si="5"/>
        <v>-0.28568523404220708</v>
      </c>
    </row>
    <row r="82" spans="1:7">
      <c r="A82" s="200" t="s">
        <v>1887</v>
      </c>
      <c r="B82" s="32" t="str">
        <f>VLOOKUP(A82,[1]PN!B76:D1982,3,FALSE)</f>
        <v>C772 Magenta Extra High Yield Return Program Print Cartridge (15k)</v>
      </c>
      <c r="C82" s="313">
        <v>7903.2</v>
      </c>
      <c r="D82" s="33">
        <f t="shared" si="3"/>
        <v>8298.36</v>
      </c>
      <c r="E82" s="269">
        <f t="shared" si="4"/>
        <v>9294.1632000000009</v>
      </c>
      <c r="F82" s="21">
        <f>VLOOKUP(A82,[1]PN!B76:C1982,2,FALSE)</f>
        <v>11064.03</v>
      </c>
      <c r="G82" s="272">
        <f t="shared" si="5"/>
        <v>-0.28568523404220708</v>
      </c>
    </row>
    <row r="83" spans="1:7">
      <c r="A83" s="200" t="s">
        <v>1949</v>
      </c>
      <c r="B83" s="32" t="str">
        <f>VLOOKUP(A83,[1]PN!B77:D1983,3,FALSE)</f>
        <v>Standard Yield Return Program Cartridge (3.5K) (E25x/E35x)</v>
      </c>
      <c r="C83" s="313">
        <v>2550.8112000000001</v>
      </c>
      <c r="D83" s="33">
        <f t="shared" si="3"/>
        <v>2678.35176</v>
      </c>
      <c r="E83" s="269">
        <f t="shared" si="4"/>
        <v>2999.7539712000003</v>
      </c>
      <c r="F83" s="21">
        <f>VLOOKUP(A83,[1]PN!B77:C1983,2,FALSE)</f>
        <v>2850.83</v>
      </c>
      <c r="G83" s="272">
        <f t="shared" si="5"/>
        <v>-0.10523910580427449</v>
      </c>
    </row>
    <row r="84" spans="1:7">
      <c r="A84" s="200" t="s">
        <v>1963</v>
      </c>
      <c r="B84" s="32" t="str">
        <f>VLOOKUP(A84,[1]PN!B78:D1984,3,FALSE)</f>
        <v>E36x/460 9k LRP</v>
      </c>
      <c r="C84" s="313">
        <v>3374.88</v>
      </c>
      <c r="D84" s="33">
        <f t="shared" si="3"/>
        <v>3543.6240000000003</v>
      </c>
      <c r="E84" s="269">
        <f t="shared" si="4"/>
        <v>3968.8588800000007</v>
      </c>
      <c r="F84" s="21">
        <f>VLOOKUP(A84,[1]PN!B78:C1984,2,FALSE)</f>
        <v>5184.78</v>
      </c>
      <c r="G84" s="272">
        <f t="shared" si="5"/>
        <v>-0.34907942092046329</v>
      </c>
    </row>
    <row r="85" spans="1:7">
      <c r="A85" s="200" t="s">
        <v>1357</v>
      </c>
      <c r="B85" s="32" t="str">
        <f>VLOOKUP(A85,[1]PN!B79:D1985,3,FALSE)</f>
        <v>E26x/36x/460 PC 30k</v>
      </c>
      <c r="C85" s="313">
        <v>958.63679999999999</v>
      </c>
      <c r="D85" s="33">
        <f t="shared" si="3"/>
        <v>1006.5686400000001</v>
      </c>
      <c r="E85" s="269">
        <f t="shared" si="4"/>
        <v>1127.3568768000002</v>
      </c>
      <c r="F85" s="21">
        <f>VLOOKUP(A85,[1]PN!B79:C1985,2,FALSE)</f>
        <v>1049.6300000000001</v>
      </c>
      <c r="G85" s="272">
        <f t="shared" si="5"/>
        <v>-8.6690738641235582E-2</v>
      </c>
    </row>
    <row r="86" spans="1:7">
      <c r="A86" s="200" t="s">
        <v>1721</v>
      </c>
      <c r="B86" s="32" t="str">
        <f>VLOOKUP(A86,[1]PN!B80:D1986,3,FALSE)</f>
        <v>C54x Cyan H Y Ton cart 2K LRP</v>
      </c>
      <c r="C86" s="313">
        <v>2093.2799999999997</v>
      </c>
      <c r="D86" s="33">
        <f t="shared" si="3"/>
        <v>2197.944</v>
      </c>
      <c r="E86" s="269">
        <f t="shared" si="4"/>
        <v>2461.6972800000003</v>
      </c>
      <c r="F86" s="21">
        <f>VLOOKUP(A86,[1]PN!B80:C1986,2,FALSE)</f>
        <v>2310.1799999999998</v>
      </c>
      <c r="G86" s="272">
        <f t="shared" si="5"/>
        <v>-9.3888787886658234E-2</v>
      </c>
    </row>
    <row r="87" spans="1:7">
      <c r="A87" s="200" t="s">
        <v>1723</v>
      </c>
      <c r="B87" s="32" t="str">
        <f>VLOOKUP(A87,[1]PN!B81:D1987,3,FALSE)</f>
        <v>C54x Black H Y Ton cart 2.5K LRP</v>
      </c>
      <c r="C87" s="313">
        <v>1794.24</v>
      </c>
      <c r="D87" s="33">
        <f t="shared" si="3"/>
        <v>1883.952</v>
      </c>
      <c r="E87" s="269">
        <f t="shared" si="4"/>
        <v>2110.0262400000001</v>
      </c>
      <c r="F87" s="21">
        <f>VLOOKUP(A87,[1]PN!B81:C1987,2,FALSE)</f>
        <v>1933.35</v>
      </c>
      <c r="G87" s="272">
        <f t="shared" si="5"/>
        <v>-7.1952827992862081E-2</v>
      </c>
    </row>
    <row r="88" spans="1:7">
      <c r="A88" s="200" t="s">
        <v>1725</v>
      </c>
      <c r="B88" s="32" t="str">
        <f>VLOOKUP(A88,[1]PN!B82:D1988,3,FALSE)</f>
        <v>C54x Magenta H Y Ton cart 2K LRP</v>
      </c>
      <c r="C88" s="313">
        <v>2093.2799999999997</v>
      </c>
      <c r="D88" s="33">
        <f t="shared" si="3"/>
        <v>2197.944</v>
      </c>
      <c r="E88" s="269">
        <f t="shared" si="4"/>
        <v>2461.6972800000003</v>
      </c>
      <c r="F88" s="21">
        <f>VLOOKUP(A88,[1]PN!B82:C1988,2,FALSE)</f>
        <v>2310.1799999999998</v>
      </c>
      <c r="G88" s="272">
        <f t="shared" si="5"/>
        <v>-9.3888787886658234E-2</v>
      </c>
    </row>
    <row r="89" spans="1:7">
      <c r="A89" s="200" t="s">
        <v>1727</v>
      </c>
      <c r="B89" s="32" t="str">
        <f>VLOOKUP(A89,[1]PN!B83:D1989,3,FALSE)</f>
        <v>C54x Yellow H Y Ton cart 2K LRP</v>
      </c>
      <c r="C89" s="313">
        <v>2093.2799999999997</v>
      </c>
      <c r="D89" s="33">
        <f t="shared" si="3"/>
        <v>2197.944</v>
      </c>
      <c r="E89" s="269">
        <f t="shared" si="4"/>
        <v>2461.6972800000003</v>
      </c>
      <c r="F89" s="21">
        <f>VLOOKUP(A89,[1]PN!B83:C1989,2,FALSE)</f>
        <v>2310.1799999999998</v>
      </c>
      <c r="G89" s="272">
        <f t="shared" si="5"/>
        <v>-9.3888787886658234E-2</v>
      </c>
    </row>
    <row r="90" spans="1:7">
      <c r="A90" s="200" t="s">
        <v>1736</v>
      </c>
      <c r="B90" s="32" t="str">
        <f>VLOOKUP(A90,[1]PN!B84:D1990,3,FALSE)</f>
        <v>30K Developer Unit, Yellow</v>
      </c>
      <c r="C90" s="313">
        <v>1138.4879999999998</v>
      </c>
      <c r="D90" s="33">
        <f t="shared" si="3"/>
        <v>1195.4123999999999</v>
      </c>
      <c r="E90" s="269">
        <f t="shared" si="4"/>
        <v>1338.8618880000001</v>
      </c>
      <c r="F90" s="21">
        <f>VLOOKUP(A90,[1]PN!B84:C1990,2,FALSE)</f>
        <v>1300.99</v>
      </c>
      <c r="G90" s="272">
        <f t="shared" si="5"/>
        <v>-0.12490641742057985</v>
      </c>
    </row>
    <row r="91" spans="1:7">
      <c r="A91" s="200" t="s">
        <v>1738</v>
      </c>
      <c r="B91" s="32" t="str">
        <f>VLOOKUP(A91,[1]PN!B85:D1991,3,FALSE)</f>
        <v>30K Developer Unit, Cyan</v>
      </c>
      <c r="C91" s="313">
        <v>1138.4879999999998</v>
      </c>
      <c r="D91" s="33">
        <f t="shared" si="3"/>
        <v>1195.4123999999999</v>
      </c>
      <c r="E91" s="269">
        <f t="shared" si="4"/>
        <v>1338.8618880000001</v>
      </c>
      <c r="F91" s="21">
        <f>VLOOKUP(A91,[1]PN!B85:C1991,2,FALSE)</f>
        <v>1300.99</v>
      </c>
      <c r="G91" s="272">
        <f t="shared" si="5"/>
        <v>-0.12490641742057985</v>
      </c>
    </row>
    <row r="92" spans="1:7">
      <c r="A92" s="200" t="s">
        <v>1740</v>
      </c>
      <c r="B92" s="32" t="str">
        <f>VLOOKUP(A92,[1]PN!B86:D1992,3,FALSE)</f>
        <v>30K Developer Unit, Magenta</v>
      </c>
      <c r="C92" s="313">
        <v>1138.4879999999998</v>
      </c>
      <c r="D92" s="33">
        <f t="shared" si="3"/>
        <v>1195.4123999999999</v>
      </c>
      <c r="E92" s="269">
        <f t="shared" si="4"/>
        <v>1338.8618880000001</v>
      </c>
      <c r="F92" s="21">
        <f>VLOOKUP(A92,[1]PN!B86:C1992,2,FALSE)</f>
        <v>1300.99</v>
      </c>
      <c r="G92" s="272">
        <f t="shared" si="5"/>
        <v>-0.12490641742057985</v>
      </c>
    </row>
    <row r="93" spans="1:7">
      <c r="A93" s="200" t="s">
        <v>1742</v>
      </c>
      <c r="B93" s="32" t="str">
        <f>VLOOKUP(A93,[1]PN!B87:D1993,3,FALSE)</f>
        <v>30K Developer Unit, Yellow</v>
      </c>
      <c r="C93" s="313">
        <v>1138.4879999999998</v>
      </c>
      <c r="D93" s="33">
        <f t="shared" si="3"/>
        <v>1195.4123999999999</v>
      </c>
      <c r="E93" s="269">
        <f t="shared" si="4"/>
        <v>1338.8618880000001</v>
      </c>
      <c r="F93" s="21">
        <f>VLOOKUP(A93,[1]PN!B87:C1993,2,FALSE)</f>
        <v>1300.99</v>
      </c>
      <c r="G93" s="272">
        <f t="shared" si="5"/>
        <v>-0.12490641742057985</v>
      </c>
    </row>
    <row r="94" spans="1:7">
      <c r="A94" s="200" t="s">
        <v>1744</v>
      </c>
      <c r="B94" s="32" t="str">
        <f>VLOOKUP(A94,[1]PN!B88:D1994,3,FALSE)</f>
        <v>C54X Photoconductor Unit</v>
      </c>
      <c r="C94" s="313">
        <v>3415.4639999999999</v>
      </c>
      <c r="D94" s="33">
        <f t="shared" si="3"/>
        <v>3586.2372</v>
      </c>
      <c r="E94" s="269">
        <f t="shared" si="4"/>
        <v>4016.5856640000006</v>
      </c>
      <c r="F94" s="21">
        <f>VLOOKUP(A94,[1]PN!B88:C1994,2,FALSE)</f>
        <v>3903.81</v>
      </c>
      <c r="G94" s="272">
        <f t="shared" si="5"/>
        <v>-0.12509471516287934</v>
      </c>
    </row>
    <row r="95" spans="1:7">
      <c r="A95" s="200" t="s">
        <v>1746</v>
      </c>
      <c r="B95" s="32" t="str">
        <f>VLOOKUP(A95,[1]PN!B89:D1995,3,FALSE)</f>
        <v xml:space="preserve">C54X Black Imaging Kit </v>
      </c>
      <c r="C95" s="313">
        <v>4326.2543999999998</v>
      </c>
      <c r="D95" s="33">
        <f t="shared" si="3"/>
        <v>4542.5671199999997</v>
      </c>
      <c r="E95" s="269">
        <f t="shared" si="4"/>
        <v>5087.6751744000003</v>
      </c>
      <c r="F95" s="21">
        <f>VLOOKUP(A95,[1]PN!B89:C1995,2,FALSE)</f>
        <v>5204.79</v>
      </c>
      <c r="G95" s="272">
        <f t="shared" si="5"/>
        <v>-0.1687936689088321</v>
      </c>
    </row>
    <row r="96" spans="1:7">
      <c r="A96" s="200" t="s">
        <v>1362</v>
      </c>
      <c r="B96" s="32" t="str">
        <f>VLOOKUP(A96,[1]PN!B90:D1996,3,FALSE)</f>
        <v>C54x Black and Color Imaging Kit</v>
      </c>
      <c r="C96" s="313">
        <v>6183.2928000000002</v>
      </c>
      <c r="D96" s="33">
        <f t="shared" si="3"/>
        <v>6492.4574400000001</v>
      </c>
      <c r="E96" s="269">
        <f t="shared" si="4"/>
        <v>7271.5523328000008</v>
      </c>
      <c r="F96" s="21">
        <f>VLOOKUP(A96,[1]PN!B90:C1996,2,FALSE)</f>
        <v>7229.01</v>
      </c>
      <c r="G96" s="272">
        <f t="shared" si="5"/>
        <v>-0.14465565824365992</v>
      </c>
    </row>
    <row r="97" spans="1:7">
      <c r="A97" s="200" t="s">
        <v>1363</v>
      </c>
      <c r="B97" s="32" t="str">
        <f>VLOOKUP(A97,[1]PN!B91:D1997,3,FALSE)</f>
        <v>C54x Waste toner bottle</v>
      </c>
      <c r="C97" s="313">
        <v>261.87360000000001</v>
      </c>
      <c r="D97" s="33">
        <f t="shared" si="3"/>
        <v>274.96728000000002</v>
      </c>
      <c r="E97" s="269">
        <f t="shared" si="4"/>
        <v>307.96335360000006</v>
      </c>
      <c r="F97" s="21">
        <f>VLOOKUP(A97,[1]PN!B91:C1997,2,FALSE)</f>
        <v>284.29000000000002</v>
      </c>
      <c r="G97" s="272">
        <f t="shared" si="5"/>
        <v>-7.8850469590910716E-2</v>
      </c>
    </row>
    <row r="98" spans="1:7">
      <c r="A98" s="200" t="s">
        <v>1920</v>
      </c>
      <c r="B98" s="32" t="str">
        <f>VLOOKUP(A98,[1]PN!B92:D1998,3,FALSE)</f>
        <v>C 920 cyan toner 15 K</v>
      </c>
      <c r="C98" s="313">
        <v>10039.199999999999</v>
      </c>
      <c r="D98" s="33">
        <f t="shared" si="3"/>
        <v>10541.16</v>
      </c>
      <c r="E98" s="269">
        <f t="shared" si="4"/>
        <v>11806.099200000001</v>
      </c>
      <c r="F98" s="21">
        <f>VLOOKUP(A98,[1]PN!B92:C1998,2,FALSE)</f>
        <v>10035.67</v>
      </c>
      <c r="G98" s="272">
        <f t="shared" si="5"/>
        <v>3.5174532442765015E-4</v>
      </c>
    </row>
    <row r="99" spans="1:7">
      <c r="A99" s="200" t="s">
        <v>1922</v>
      </c>
      <c r="B99" s="32" t="str">
        <f>VLOOKUP(A99,[1]PN!B93:D1999,3,FALSE)</f>
        <v>C 920 black toner 15 K</v>
      </c>
      <c r="C99" s="313">
        <v>6877.92</v>
      </c>
      <c r="D99" s="33">
        <f t="shared" si="3"/>
        <v>7221.8160000000007</v>
      </c>
      <c r="E99" s="269">
        <f t="shared" si="4"/>
        <v>8088.4339200000013</v>
      </c>
      <c r="F99" s="21">
        <f>VLOOKUP(A99,[1]PN!B93:C1999,2,FALSE)</f>
        <v>6859.68</v>
      </c>
      <c r="G99" s="272">
        <f t="shared" si="5"/>
        <v>2.659016164019281E-3</v>
      </c>
    </row>
    <row r="100" spans="1:7">
      <c r="A100" s="200" t="s">
        <v>1924</v>
      </c>
      <c r="B100" s="32" t="str">
        <f>VLOOKUP(A100,[1]PN!B94:D2000,3,FALSE)</f>
        <v>C 920 magenta toner 15 K</v>
      </c>
      <c r="C100" s="313">
        <v>10039.199999999999</v>
      </c>
      <c r="D100" s="33">
        <f t="shared" si="3"/>
        <v>10541.16</v>
      </c>
      <c r="E100" s="269">
        <f t="shared" si="4"/>
        <v>11806.099200000001</v>
      </c>
      <c r="F100" s="21">
        <f>VLOOKUP(A100,[1]PN!B94:C2000,2,FALSE)</f>
        <v>10035.67</v>
      </c>
      <c r="G100" s="272">
        <f t="shared" si="5"/>
        <v>3.5174532442765015E-4</v>
      </c>
    </row>
    <row r="101" spans="1:7">
      <c r="A101" s="200" t="s">
        <v>1926</v>
      </c>
      <c r="B101" s="32" t="str">
        <f>VLOOKUP(A101,[1]PN!B95:D2001,3,FALSE)</f>
        <v>C 920 yellow toner 15 K</v>
      </c>
      <c r="C101" s="313">
        <v>10039.199999999999</v>
      </c>
      <c r="D101" s="33">
        <f t="shared" si="3"/>
        <v>10541.16</v>
      </c>
      <c r="E101" s="269">
        <f t="shared" si="4"/>
        <v>11806.099200000001</v>
      </c>
      <c r="F101" s="21">
        <f>VLOOKUP(A101,[1]PN!B95:C2001,2,FALSE)</f>
        <v>10035.67</v>
      </c>
      <c r="G101" s="272">
        <f t="shared" si="5"/>
        <v>3.5174532442765015E-4</v>
      </c>
    </row>
    <row r="102" spans="1:7">
      <c r="A102" s="200" t="s">
        <v>1928</v>
      </c>
      <c r="B102" s="32" t="str">
        <f>VLOOKUP(A102,[1]PN!B96:D2002,3,FALSE)</f>
        <v xml:space="preserve">Oil Coating Roller </v>
      </c>
      <c r="C102" s="313">
        <v>1495.2</v>
      </c>
      <c r="D102" s="33">
        <f t="shared" si="3"/>
        <v>1569.96</v>
      </c>
      <c r="E102" s="269">
        <f t="shared" si="4"/>
        <v>1758.3552000000002</v>
      </c>
      <c r="F102" s="21">
        <f>VLOOKUP(A102,[1]PN!B96:C2002,2,FALSE)</f>
        <v>1526.92</v>
      </c>
      <c r="G102" s="272">
        <f t="shared" si="5"/>
        <v>-2.0773845388101553E-2</v>
      </c>
    </row>
    <row r="103" spans="1:7">
      <c r="A103" s="200" t="s">
        <v>1959</v>
      </c>
      <c r="B103" s="32" t="str">
        <f>VLOOKUP(A103,[1]PN!B97:D2003,3,FALSE)</f>
        <v>High Yield Return Program Cartridge (9K) (E35x)</v>
      </c>
      <c r="C103" s="313">
        <v>2563.1999999999998</v>
      </c>
      <c r="D103" s="33">
        <f t="shared" si="3"/>
        <v>2691.36</v>
      </c>
      <c r="E103" s="269">
        <f t="shared" si="4"/>
        <v>3014.3232000000003</v>
      </c>
      <c r="F103" s="21">
        <f>VLOOKUP(A103,[1]PN!B97:C2003,2,FALSE)</f>
        <v>5566.2</v>
      </c>
      <c r="G103" s="272">
        <f t="shared" si="5"/>
        <v>-0.53950630591786142</v>
      </c>
    </row>
    <row r="104" spans="1:7">
      <c r="A104" s="200" t="s">
        <v>1954</v>
      </c>
      <c r="B104" s="32" t="str">
        <f>VLOOKUP(A104,[1]PN!B98:D2004,3,FALSE)</f>
        <v>E26x/36x/460 3.5k LRP</v>
      </c>
      <c r="C104" s="313">
        <v>2477.7599999999998</v>
      </c>
      <c r="D104" s="33">
        <f t="shared" si="3"/>
        <v>2601.6479999999997</v>
      </c>
      <c r="E104" s="269">
        <f t="shared" si="4"/>
        <v>2913.8457599999997</v>
      </c>
      <c r="F104" s="21">
        <f>VLOOKUP(A104,[1]PN!B98:C2004,2,FALSE)</f>
        <v>2720.78</v>
      </c>
      <c r="G104" s="272">
        <f t="shared" si="5"/>
        <v>-8.9319974419100556E-2</v>
      </c>
    </row>
    <row r="105" spans="1:7">
      <c r="A105" s="200" t="s">
        <v>1989</v>
      </c>
      <c r="B105" s="32" t="str">
        <f>VLOOKUP(A105,[1]PN!B99:D2005,3,FALSE)</f>
        <v>LexmarkT65x High Yield Return Program Print Cartridge</v>
      </c>
      <c r="C105" s="313">
        <v>7604.16</v>
      </c>
      <c r="D105" s="33">
        <f t="shared" si="3"/>
        <v>7984.3680000000004</v>
      </c>
      <c r="E105" s="269">
        <f t="shared" si="4"/>
        <v>8942.4921600000016</v>
      </c>
      <c r="F105" s="21">
        <f>VLOOKUP(A105,[1]PN!B99:C2005,2,FALSE)</f>
        <v>11176.17</v>
      </c>
      <c r="G105" s="272">
        <f t="shared" si="5"/>
        <v>-0.31960949054998272</v>
      </c>
    </row>
    <row r="106" spans="1:7">
      <c r="A106" s="200" t="s">
        <v>1351</v>
      </c>
      <c r="B106" s="32" t="str">
        <f>VLOOKUP(A106,[1]PN!B100:D2006,3,FALSE)</f>
        <v>Lexmark T654 Extra High Yield Return Program Print Cartridge</v>
      </c>
      <c r="C106" s="313">
        <v>9184.7999999999993</v>
      </c>
      <c r="D106" s="33">
        <f t="shared" si="3"/>
        <v>9644.0399999999991</v>
      </c>
      <c r="E106" s="269">
        <f t="shared" si="4"/>
        <v>10801.3248</v>
      </c>
      <c r="F106" s="21">
        <f>VLOOKUP(A106,[1]PN!B100:C2006,2,FALSE)</f>
        <v>11947.34</v>
      </c>
      <c r="G106" s="272">
        <f t="shared" si="5"/>
        <v>-0.23122636503188165</v>
      </c>
    </row>
    <row r="107" spans="1:7">
      <c r="A107" s="200" t="s">
        <v>1954</v>
      </c>
      <c r="B107" s="32" t="str">
        <f>VLOOKUP(A107,[1]PN!B101:D2007,3,FALSE)</f>
        <v>E26x/36x/460 3.5k LRP</v>
      </c>
      <c r="C107" s="313">
        <v>2388.4751999999999</v>
      </c>
      <c r="D107" s="33">
        <f t="shared" si="3"/>
        <v>2507.89896</v>
      </c>
      <c r="E107" s="269">
        <f t="shared" si="4"/>
        <v>2808.8468352000004</v>
      </c>
      <c r="F107" s="21">
        <f>VLOOKUP(A107,[1]PN!B101:C2007,2,FALSE)</f>
        <v>2720.78</v>
      </c>
      <c r="G107" s="272">
        <f t="shared" si="5"/>
        <v>-0.1221358580995157</v>
      </c>
    </row>
    <row r="108" spans="1:7">
      <c r="A108" s="200" t="s">
        <v>1989</v>
      </c>
      <c r="B108" s="32" t="str">
        <f>VLOOKUP(A108,[1]PN!B102:D2008,3,FALSE)</f>
        <v>LexmarkT65x High Yield Return Program Print Cartridge</v>
      </c>
      <c r="C108" s="313">
        <v>7494.3696</v>
      </c>
      <c r="D108" s="33">
        <f t="shared" si="3"/>
        <v>7869.0880800000004</v>
      </c>
      <c r="E108" s="269">
        <f t="shared" si="4"/>
        <v>8813.3786496000012</v>
      </c>
      <c r="F108" s="21">
        <f>VLOOKUP(A108,[1]PN!B102:C2008,2,FALSE)</f>
        <v>11176.17</v>
      </c>
      <c r="G108" s="272">
        <f t="shared" si="5"/>
        <v>-0.32943310633249134</v>
      </c>
    </row>
    <row r="109" spans="1:7">
      <c r="A109" s="200" t="s">
        <v>1351</v>
      </c>
      <c r="B109" s="32" t="str">
        <f>VLOOKUP(A109,[1]PN!B103:D2009,3,FALSE)</f>
        <v>Lexmark T654 Extra High Yield Return Program Print Cartridge</v>
      </c>
      <c r="C109" s="313">
        <v>9106.1952000000001</v>
      </c>
      <c r="D109" s="33">
        <f t="shared" si="3"/>
        <v>9561.5049600000002</v>
      </c>
      <c r="E109" s="269">
        <f t="shared" si="4"/>
        <v>10708.8855552</v>
      </c>
      <c r="F109" s="21">
        <f>VLOOKUP(A109,[1]PN!B103:C2009,2,FALSE)</f>
        <v>11947.34</v>
      </c>
      <c r="G109" s="272">
        <f t="shared" si="5"/>
        <v>-0.2378056370706785</v>
      </c>
    </row>
    <row r="110" spans="1:7">
      <c r="A110" s="200" t="s">
        <v>2520</v>
      </c>
      <c r="B110" s="32" t="str">
        <f>VLOOKUP(A110,[1]PN!B104:D2010,3,FALSE)</f>
        <v>Black High Yield Corporate 5k</v>
      </c>
      <c r="C110" s="313">
        <v>4136.1503999999995</v>
      </c>
      <c r="D110" s="33">
        <f t="shared" si="3"/>
        <v>4342.9579199999998</v>
      </c>
      <c r="E110" s="269">
        <f t="shared" si="4"/>
        <v>4864.1128704000002</v>
      </c>
      <c r="F110" s="21">
        <f>VLOOKUP(A110,[1]PN!B104:C2010,2,FALSE)</f>
        <v>3799.42</v>
      </c>
      <c r="G110" s="272">
        <f t="shared" si="5"/>
        <v>8.8626790404851122E-2</v>
      </c>
    </row>
    <row r="111" spans="1:7">
      <c r="A111" s="200" t="s">
        <v>1310</v>
      </c>
      <c r="B111" s="32" t="str">
        <f>VLOOKUP(A111,[1]PN!B105:D2011,3,FALSE)</f>
        <v>Imaging Unit Return Program 60k</v>
      </c>
      <c r="C111" s="313">
        <v>1135.4975999999999</v>
      </c>
      <c r="D111" s="33">
        <f t="shared" si="3"/>
        <v>1192.2724799999999</v>
      </c>
      <c r="E111" s="269">
        <f t="shared" si="4"/>
        <v>1335.3451775999999</v>
      </c>
      <c r="F111" s="21">
        <f>VLOOKUP(A111,[1]PN!B105:C2011,2,FALSE)</f>
        <v>1080.21</v>
      </c>
      <c r="G111" s="272">
        <f t="shared" si="5"/>
        <v>5.1182270114144363E-2</v>
      </c>
    </row>
    <row r="112" spans="1:7">
      <c r="A112" s="200" t="s">
        <v>2522</v>
      </c>
      <c r="B112" s="32" t="str">
        <f>VLOOKUP(A112,[1]PN!B106:D2012,3,FALSE)</f>
        <v>Black Extra High Yield Corporate 10k</v>
      </c>
      <c r="C112" s="313">
        <v>2971.6032</v>
      </c>
      <c r="D112" s="33">
        <f t="shared" si="3"/>
        <v>3120.18336</v>
      </c>
      <c r="E112" s="269">
        <f t="shared" si="4"/>
        <v>3494.6053632000003</v>
      </c>
      <c r="F112" s="21">
        <f>VLOOKUP(A112,[1]PN!B106:C2012,2,FALSE)</f>
        <v>5726.85</v>
      </c>
      <c r="G112" s="272">
        <f t="shared" si="5"/>
        <v>-0.48111034862096969</v>
      </c>
    </row>
    <row r="113" spans="1:7">
      <c r="A113" s="200" t="s">
        <v>61</v>
      </c>
      <c r="B113" s="32" t="str">
        <f>VLOOKUP(A113,[1]PN!B107:D2013,3,FALSE)</f>
        <v>Black High Yield Coporate toner 25k</v>
      </c>
      <c r="C113" s="313">
        <v>7128.6863999999996</v>
      </c>
      <c r="D113" s="33">
        <f t="shared" si="3"/>
        <v>7485.1207199999999</v>
      </c>
      <c r="E113" s="269">
        <f t="shared" si="4"/>
        <v>8383.335206400001</v>
      </c>
      <c r="F113" s="21">
        <f>VLOOKUP(A113,[1]PN!B107:C2013,2,FALSE)</f>
        <v>10936.84</v>
      </c>
      <c r="G113" s="272">
        <f t="shared" si="5"/>
        <v>-0.34819505451300381</v>
      </c>
    </row>
    <row r="114" spans="1:7">
      <c r="A114" s="200" t="s">
        <v>3181</v>
      </c>
      <c r="B114" s="32" t="str">
        <f>VLOOKUP(A114,[1]PN!B108:D2014,3,FALSE)</f>
        <v>Black Extra High Yield Coporate toner 45k</v>
      </c>
      <c r="C114" s="313">
        <v>10491.604799999999</v>
      </c>
      <c r="D114" s="33">
        <f t="shared" si="3"/>
        <v>11016.18504</v>
      </c>
      <c r="E114" s="269">
        <f t="shared" si="4"/>
        <v>12338.127244800002</v>
      </c>
      <c r="F114" s="21">
        <f>VLOOKUP(A114,[1]PN!B108:C2014,2,FALSE)</f>
        <v>13509.48</v>
      </c>
      <c r="G114" s="272">
        <f t="shared" si="5"/>
        <v>-0.22338944208067227</v>
      </c>
    </row>
    <row r="115" spans="1:7">
      <c r="A115" s="200" t="s">
        <v>51</v>
      </c>
      <c r="B115" s="32" t="str">
        <f>VLOOKUP(A115,[1]PN!B109:D2015,3,FALSE)</f>
        <v>Imaging Kit Return Program 100k</v>
      </c>
      <c r="C115" s="313">
        <v>1174.8</v>
      </c>
      <c r="D115" s="33">
        <f t="shared" si="3"/>
        <v>1233.54</v>
      </c>
      <c r="E115" s="269">
        <f t="shared" si="4"/>
        <v>1381.5648000000001</v>
      </c>
      <c r="F115" s="21">
        <f>VLOOKUP(A115,[1]PN!B109:C2015,2,FALSE)</f>
        <v>1117.46</v>
      </c>
      <c r="G115" s="272">
        <f t="shared" si="5"/>
        <v>5.1312798668408641E-2</v>
      </c>
    </row>
    <row r="116" spans="1:7">
      <c r="A116" s="200" t="s">
        <v>166</v>
      </c>
      <c r="B116" s="32" t="str">
        <f>VLOOKUP(A116,[1]PN!B110:D2016,3,FALSE)</f>
        <v>Black High Yield Corporate 3k</v>
      </c>
      <c r="C116" s="313">
        <v>3935.7935999999995</v>
      </c>
      <c r="D116" s="33">
        <f t="shared" si="3"/>
        <v>4132.5832799999998</v>
      </c>
      <c r="E116" s="269">
        <f t="shared" si="4"/>
        <v>4628.4932736000001</v>
      </c>
      <c r="F116" s="21">
        <f>VLOOKUP(A116,[1]PN!B110:C2016,2,FALSE)</f>
        <v>3559.94</v>
      </c>
      <c r="G116" s="272">
        <f t="shared" si="5"/>
        <v>0.1055786333477529</v>
      </c>
    </row>
    <row r="117" spans="1:7">
      <c r="A117" s="200" t="s">
        <v>164</v>
      </c>
      <c r="B117" s="32" t="str">
        <f>VLOOKUP(A117,[1]PN!B111:D2017,3,FALSE)</f>
        <v>Cyan High Yield Corporate 4k</v>
      </c>
      <c r="C117" s="313">
        <v>3021.5855999999999</v>
      </c>
      <c r="D117" s="33">
        <f t="shared" si="3"/>
        <v>3172.6648799999998</v>
      </c>
      <c r="E117" s="269">
        <f t="shared" si="4"/>
        <v>3553.3846656000001</v>
      </c>
      <c r="F117" s="21">
        <f>VLOOKUP(A117,[1]PN!B111:C2017,2,FALSE)</f>
        <v>2637.62</v>
      </c>
      <c r="G117" s="272">
        <f t="shared" si="5"/>
        <v>0.14557275119236282</v>
      </c>
    </row>
    <row r="118" spans="1:7">
      <c r="A118" s="200" t="s">
        <v>168</v>
      </c>
      <c r="B118" s="32" t="str">
        <f>VLOOKUP(A118,[1]PN!B112:D2018,3,FALSE)</f>
        <v>Magenta High Yield Corporate 3k</v>
      </c>
      <c r="C118" s="313">
        <v>3935.7935999999995</v>
      </c>
      <c r="D118" s="33">
        <f t="shared" si="3"/>
        <v>4132.5832799999998</v>
      </c>
      <c r="E118" s="269">
        <f t="shared" si="4"/>
        <v>4628.4932736000001</v>
      </c>
      <c r="F118" s="21">
        <f>VLOOKUP(A118,[1]PN!B112:C2018,2,FALSE)</f>
        <v>3559.94</v>
      </c>
      <c r="G118" s="272">
        <f t="shared" si="5"/>
        <v>0.1055786333477529</v>
      </c>
    </row>
    <row r="119" spans="1:7">
      <c r="A119" s="200" t="s">
        <v>170</v>
      </c>
      <c r="B119" s="32" t="str">
        <f>VLOOKUP(A119,[1]PN!B113:D2019,3,FALSE)</f>
        <v>Yellow High Yield Corporate 3k</v>
      </c>
      <c r="C119" s="313">
        <v>3935.7935999999995</v>
      </c>
      <c r="D119" s="33">
        <f t="shared" si="3"/>
        <v>4132.5832799999998</v>
      </c>
      <c r="E119" s="269">
        <f t="shared" si="4"/>
        <v>4628.4932736000001</v>
      </c>
      <c r="F119" s="21">
        <f>VLOOKUP(A119,[1]PN!B113:C2019,2,FALSE)</f>
        <v>3559.94</v>
      </c>
      <c r="G119" s="272">
        <f t="shared" si="5"/>
        <v>0.1055786333477529</v>
      </c>
    </row>
    <row r="120" spans="1:7">
      <c r="A120" s="200" t="s">
        <v>120</v>
      </c>
      <c r="B120" s="32" t="str">
        <f>VLOOKUP(A120,[1]PN!B114:D2020,3,FALSE)</f>
        <v>Black and Color Imaging Unit 40k</v>
      </c>
      <c r="C120" s="313">
        <v>7778.8847999999998</v>
      </c>
      <c r="D120" s="33">
        <f t="shared" si="3"/>
        <v>8167.8290400000005</v>
      </c>
      <c r="E120" s="269">
        <f t="shared" si="4"/>
        <v>9147.9685248000023</v>
      </c>
      <c r="F120" s="21">
        <f>VLOOKUP(A120,[1]PN!B114:C2020,2,FALSE)</f>
        <v>7400.1</v>
      </c>
      <c r="G120" s="272">
        <f t="shared" si="5"/>
        <v>5.1186443426440104E-2</v>
      </c>
    </row>
    <row r="121" spans="1:7">
      <c r="A121" s="200" t="s">
        <v>3282</v>
      </c>
      <c r="B121" s="32" t="e">
        <f>VLOOKUP(A121,[1]PN!B115:D2021,3,FALSE)</f>
        <v>#N/A</v>
      </c>
      <c r="C121" s="313">
        <v>6876.2111999999997</v>
      </c>
      <c r="D121" s="33">
        <f t="shared" si="3"/>
        <v>7220.0217599999996</v>
      </c>
      <c r="E121" s="269">
        <f t="shared" si="4"/>
        <v>8086.4243712000007</v>
      </c>
      <c r="F121" s="21" t="e">
        <f>VLOOKUP(A121,[1]PN!B115:C2021,2,FALSE)</f>
        <v>#N/A</v>
      </c>
      <c r="G121" s="272" t="e">
        <f t="shared" si="5"/>
        <v>#N/A</v>
      </c>
    </row>
    <row r="122" spans="1:7">
      <c r="A122" s="200" t="s">
        <v>3283</v>
      </c>
      <c r="B122" s="32" t="e">
        <f>VLOOKUP(A122,[1]PN!B116:D2022,3,FALSE)</f>
        <v>#N/A</v>
      </c>
      <c r="C122" s="313">
        <v>6876.2111999999997</v>
      </c>
      <c r="D122" s="33">
        <f t="shared" si="3"/>
        <v>7220.0217599999996</v>
      </c>
      <c r="E122" s="269">
        <f t="shared" si="4"/>
        <v>8086.4243712000007</v>
      </c>
      <c r="F122" s="21" t="e">
        <f>VLOOKUP(A122,[1]PN!B116:C2022,2,FALSE)</f>
        <v>#N/A</v>
      </c>
      <c r="G122" s="272" t="e">
        <f t="shared" si="5"/>
        <v>#N/A</v>
      </c>
    </row>
    <row r="123" spans="1:7">
      <c r="A123" s="200" t="s">
        <v>3284</v>
      </c>
      <c r="B123" s="32" t="e">
        <f>VLOOKUP(A123,[1]PN!B117:D2023,3,FALSE)</f>
        <v>#N/A</v>
      </c>
      <c r="C123" s="313">
        <v>6876.2111999999997</v>
      </c>
      <c r="D123" s="33">
        <f t="shared" si="3"/>
        <v>7220.0217599999996</v>
      </c>
      <c r="E123" s="269">
        <f t="shared" si="4"/>
        <v>8086.4243712000007</v>
      </c>
      <c r="F123" s="21" t="e">
        <f>VLOOKUP(A123,[1]PN!B117:C2023,2,FALSE)</f>
        <v>#N/A</v>
      </c>
      <c r="G123" s="272" t="e">
        <f t="shared" si="5"/>
        <v>#N/A</v>
      </c>
    </row>
    <row r="124" spans="1:7">
      <c r="A124" s="200" t="s">
        <v>3285</v>
      </c>
      <c r="B124" s="32" t="e">
        <f>VLOOKUP(A124,[1]PN!B118:D2024,3,FALSE)</f>
        <v>#N/A</v>
      </c>
      <c r="C124" s="313">
        <v>5417.7503999999999</v>
      </c>
      <c r="D124" s="33">
        <f t="shared" si="3"/>
        <v>5688.6379200000001</v>
      </c>
      <c r="E124" s="269">
        <f t="shared" si="4"/>
        <v>6371.2744704000006</v>
      </c>
      <c r="F124" s="21" t="e">
        <f>VLOOKUP(A124,[1]PN!B118:C2024,2,FALSE)</f>
        <v>#N/A</v>
      </c>
      <c r="G124" s="272" t="e">
        <f t="shared" si="5"/>
        <v>#N/A</v>
      </c>
    </row>
    <row r="125" spans="1:7">
      <c r="A125" s="200" t="s">
        <v>1784</v>
      </c>
      <c r="B125" s="32" t="str">
        <f>VLOOKUP(A125,[1]PN!B119:D2025,3,FALSE)</f>
        <v>Photoconductor Unit (Multi-Pack)</v>
      </c>
      <c r="C125" s="313">
        <v>3392.3951999999999</v>
      </c>
      <c r="D125" s="33">
        <f t="shared" si="3"/>
        <v>3562.01496</v>
      </c>
      <c r="E125" s="269">
        <f t="shared" si="4"/>
        <v>3989.4567552000003</v>
      </c>
      <c r="F125" s="21">
        <f>VLOOKUP(A125,[1]PN!B119:C2025,2,FALSE)</f>
        <v>3152.64</v>
      </c>
      <c r="G125" s="272">
        <f t="shared" si="5"/>
        <v>7.6049025578562746E-2</v>
      </c>
    </row>
    <row r="126" spans="1:7">
      <c r="A126" s="200" t="s">
        <v>1785</v>
      </c>
      <c r="B126" s="32" t="str">
        <f>VLOOKUP(A126,[1]PN!B120:D2026,3,FALSE)</f>
        <v>Waste Toner Box</v>
      </c>
      <c r="C126" s="313">
        <v>265.2912</v>
      </c>
      <c r="D126" s="33">
        <f t="shared" si="3"/>
        <v>278.55576000000002</v>
      </c>
      <c r="E126" s="269">
        <f t="shared" si="4"/>
        <v>311.98245120000007</v>
      </c>
      <c r="F126" s="21">
        <f>VLOOKUP(A126,[1]PN!B120:C2026,2,FALSE)</f>
        <v>246.36</v>
      </c>
      <c r="G126" s="272">
        <f t="shared" si="5"/>
        <v>7.6843643448611748E-2</v>
      </c>
    </row>
    <row r="127" spans="1:7">
      <c r="A127" s="200" t="s">
        <v>1352</v>
      </c>
      <c r="B127" s="32" t="str">
        <f>VLOOKUP(A127,[1]PN!B121:D2027,3,FALSE)</f>
        <v>C792  Cyan Extra High Yield Return Program Print Cartridge (20K)</v>
      </c>
      <c r="C127" s="313">
        <v>14611.094399999998</v>
      </c>
      <c r="D127" s="33">
        <f t="shared" si="3"/>
        <v>15341.649119999998</v>
      </c>
      <c r="E127" s="269">
        <f t="shared" si="4"/>
        <v>17182.647014400001</v>
      </c>
      <c r="F127" s="21">
        <f>VLOOKUP(A127,[1]PN!B121:C2027,2,FALSE)</f>
        <v>13578.05</v>
      </c>
      <c r="G127" s="272">
        <f t="shared" si="5"/>
        <v>7.6081941074012754E-2</v>
      </c>
    </row>
    <row r="128" spans="1:7">
      <c r="A128" s="200" t="s">
        <v>1353</v>
      </c>
      <c r="B128" s="32" t="str">
        <f>VLOOKUP(A128,[1]PN!B122:D2028,3,FALSE)</f>
        <v>C792  Black Extra High Yield Return Program Print Cartridge (20K)</v>
      </c>
      <c r="C128" s="313">
        <v>8403.4511999999995</v>
      </c>
      <c r="D128" s="33">
        <f t="shared" si="3"/>
        <v>8823.6237600000004</v>
      </c>
      <c r="E128" s="269">
        <f t="shared" si="4"/>
        <v>9882.4586112000015</v>
      </c>
      <c r="F128" s="21">
        <f>VLOOKUP(A128,[1]PN!B122:C2028,2,FALSE)</f>
        <v>7809.27</v>
      </c>
      <c r="G128" s="272">
        <f t="shared" si="5"/>
        <v>7.6086650864933478E-2</v>
      </c>
    </row>
    <row r="129" spans="1:7">
      <c r="A129" s="200" t="s">
        <v>1354</v>
      </c>
      <c r="B129" s="32" t="str">
        <f>VLOOKUP(A129,[1]PN!B123:D2029,3,FALSE)</f>
        <v>C792  Magenta Extra High Yield Return Program Print Cartridge (20K)</v>
      </c>
      <c r="C129" s="313">
        <v>14611.094399999998</v>
      </c>
      <c r="D129" s="33">
        <f t="shared" si="3"/>
        <v>15341.649119999998</v>
      </c>
      <c r="E129" s="269">
        <f t="shared" si="4"/>
        <v>17182.647014400001</v>
      </c>
      <c r="F129" s="21">
        <f>VLOOKUP(A129,[1]PN!B123:C2029,2,FALSE)</f>
        <v>13578.05</v>
      </c>
      <c r="G129" s="272">
        <f t="shared" si="5"/>
        <v>7.6081941074012754E-2</v>
      </c>
    </row>
    <row r="130" spans="1:7">
      <c r="A130" s="200" t="s">
        <v>1355</v>
      </c>
      <c r="B130" s="32" t="str">
        <f>VLOOKUP(A130,[1]PN!B124:D2030,3,FALSE)</f>
        <v>C792  Yellow Extra High Yield Return Program Print Cartridge (20K)</v>
      </c>
      <c r="C130" s="313">
        <v>14611.094399999998</v>
      </c>
      <c r="D130" s="33">
        <f t="shared" si="3"/>
        <v>15341.649119999998</v>
      </c>
      <c r="E130" s="269">
        <f t="shared" si="4"/>
        <v>17182.647014400001</v>
      </c>
      <c r="F130" s="21">
        <f>VLOOKUP(A130,[1]PN!B124:C2030,2,FALSE)</f>
        <v>13578.05</v>
      </c>
      <c r="G130" s="272">
        <f t="shared" si="5"/>
        <v>7.6081941074012754E-2</v>
      </c>
    </row>
    <row r="131" spans="1:7">
      <c r="A131" s="200" t="s">
        <v>1312</v>
      </c>
      <c r="B131" s="32" t="str">
        <f>VLOOKUP(A131,[1]PN!B125:D2031,3,FALSE)</f>
        <v>C792 X792 Toner waste bottle</v>
      </c>
      <c r="C131" s="313">
        <v>401.99520000000001</v>
      </c>
      <c r="D131" s="33">
        <f t="shared" si="3"/>
        <v>422.09496000000001</v>
      </c>
      <c r="E131" s="269">
        <f t="shared" si="4"/>
        <v>472.74635520000004</v>
      </c>
      <c r="F131" s="21">
        <f>VLOOKUP(A131,[1]PN!B125:C2031,2,FALSE)</f>
        <v>373.5</v>
      </c>
      <c r="G131" s="272">
        <f t="shared" si="5"/>
        <v>7.6292369477911681E-2</v>
      </c>
    </row>
    <row r="132" spans="1:7">
      <c r="A132" s="200" t="s">
        <v>1296</v>
      </c>
      <c r="B132" s="32" t="str">
        <f>VLOOKUP(A132,[1]PN!B126:D2032,3,FALSE)</f>
        <v>Cyan Extra High Yield Print Cartridge</v>
      </c>
      <c r="C132" s="313">
        <v>13610.164799999999</v>
      </c>
      <c r="D132" s="33">
        <f t="shared" si="3"/>
        <v>14290.67304</v>
      </c>
      <c r="E132" s="269">
        <f t="shared" si="4"/>
        <v>16005.553804800002</v>
      </c>
      <c r="F132" s="21">
        <f>VLOOKUP(A132,[1]PN!B126:C2032,2,FALSE)</f>
        <v>12648.06</v>
      </c>
      <c r="G132" s="272">
        <f t="shared" si="5"/>
        <v>7.60673810845299E-2</v>
      </c>
    </row>
    <row r="133" spans="1:7">
      <c r="A133" s="200" t="s">
        <v>1295</v>
      </c>
      <c r="B133" s="32" t="str">
        <f>VLOOKUP(A133,[1]PN!B127:D2033,3,FALSE)</f>
        <v>Black Extra High Yield Print Cartridge</v>
      </c>
      <c r="C133" s="313">
        <v>12121.8</v>
      </c>
      <c r="D133" s="33">
        <f t="shared" si="3"/>
        <v>12727.89</v>
      </c>
      <c r="E133" s="269">
        <f t="shared" si="4"/>
        <v>14255.236800000001</v>
      </c>
      <c r="F133" s="21">
        <f>VLOOKUP(A133,[1]PN!B127:C2033,2,FALSE)</f>
        <v>11264.96</v>
      </c>
      <c r="G133" s="272">
        <f t="shared" si="5"/>
        <v>7.6062409453739752E-2</v>
      </c>
    </row>
    <row r="134" spans="1:7">
      <c r="A134" s="200" t="s">
        <v>1297</v>
      </c>
      <c r="B134" s="32" t="str">
        <f>VLOOKUP(A134,[1]PN!B128:D2034,3,FALSE)</f>
        <v>Magenta Extra High Yield Print Cartridge</v>
      </c>
      <c r="C134" s="313">
        <v>13610.164799999999</v>
      </c>
      <c r="D134" s="33">
        <f t="shared" si="3"/>
        <v>14290.67304</v>
      </c>
      <c r="E134" s="269">
        <f t="shared" si="4"/>
        <v>16005.553804800002</v>
      </c>
      <c r="F134" s="21">
        <f>VLOOKUP(A134,[1]PN!B128:C2034,2,FALSE)</f>
        <v>12648.06</v>
      </c>
      <c r="G134" s="272">
        <f t="shared" si="5"/>
        <v>7.60673810845299E-2</v>
      </c>
    </row>
    <row r="135" spans="1:7">
      <c r="A135" s="200" t="s">
        <v>1298</v>
      </c>
      <c r="B135" s="32" t="str">
        <f>VLOOKUP(A135,[1]PN!B129:D2035,3,FALSE)</f>
        <v>Yellow Extra High Yield Print Cartridge</v>
      </c>
      <c r="C135" s="313">
        <v>13610.164799999999</v>
      </c>
      <c r="D135" s="33">
        <f t="shared" si="3"/>
        <v>14290.67304</v>
      </c>
      <c r="E135" s="269">
        <f t="shared" si="4"/>
        <v>16005.553804800002</v>
      </c>
      <c r="F135" s="21">
        <f>VLOOKUP(A135,[1]PN!B129:C2035,2,FALSE)</f>
        <v>12648.06</v>
      </c>
      <c r="G135" s="272">
        <f t="shared" si="5"/>
        <v>7.60673810845299E-2</v>
      </c>
    </row>
    <row r="136" spans="1:7">
      <c r="A136" s="200" t="s">
        <v>1299</v>
      </c>
      <c r="B136" s="32" t="str">
        <f>VLOOKUP(A136,[1]PN!B130:D2036,3,FALSE)</f>
        <v>1-Pack Photoconductor Unit</v>
      </c>
      <c r="C136" s="313">
        <v>7065.4607999999989</v>
      </c>
      <c r="D136" s="33">
        <f t="shared" ref="D136:D138" si="6">C136*1.05</f>
        <v>7418.733839999999</v>
      </c>
      <c r="E136" s="269">
        <f t="shared" ref="E136:E138" si="7">D136*1.12</f>
        <v>8308.9819007999995</v>
      </c>
      <c r="F136" s="21">
        <f>VLOOKUP(A136,[1]PN!B130:C2036,2,FALSE)</f>
        <v>6565.81</v>
      </c>
      <c r="G136" s="272">
        <f t="shared" ref="G136:G138" si="8">(C136-F136)/F136</f>
        <v>7.6098881935358853E-2</v>
      </c>
    </row>
    <row r="137" spans="1:7">
      <c r="A137" s="200" t="s">
        <v>1300</v>
      </c>
      <c r="B137" s="32" t="str">
        <f>VLOOKUP(A137,[1]PN!B131:D2037,3,FALSE)</f>
        <v>3-Pack Photoconductor Kit</v>
      </c>
      <c r="C137" s="313">
        <v>21196.382399999999</v>
      </c>
      <c r="D137" s="33">
        <f t="shared" si="6"/>
        <v>22256.201519999999</v>
      </c>
      <c r="E137" s="269">
        <f t="shared" si="7"/>
        <v>24926.9457024</v>
      </c>
      <c r="F137" s="21">
        <f>VLOOKUP(A137,[1]PN!B131:C2037,2,FALSE)</f>
        <v>19697.830000000002</v>
      </c>
      <c r="G137" s="272">
        <f t="shared" si="8"/>
        <v>7.607702980480574E-2</v>
      </c>
    </row>
    <row r="138" spans="1:7">
      <c r="A138" s="200" t="s">
        <v>1301</v>
      </c>
      <c r="B138" s="32" t="str">
        <f>VLOOKUP(A138,[1]PN!B132:D2038,3,FALSE)</f>
        <v>Waste Toner Bottle</v>
      </c>
      <c r="C138" s="313">
        <v>852.2639999999999</v>
      </c>
      <c r="D138" s="33">
        <f t="shared" si="6"/>
        <v>894.8771999999999</v>
      </c>
      <c r="E138" s="269">
        <f t="shared" si="7"/>
        <v>1002.262464</v>
      </c>
      <c r="F138" s="21">
        <f>VLOOKUP(A138,[1]PN!B132:C2038,2,FALSE)</f>
        <v>792.02</v>
      </c>
      <c r="G138" s="272">
        <f t="shared" si="8"/>
        <v>7.6063735764248269E-2</v>
      </c>
    </row>
  </sheetData>
  <conditionalFormatting sqref="A7:A138">
    <cfRule type="cellIs" dxfId="88" priority="4" stopIfTrue="1" operator="greaterThan">
      <formula>0</formula>
    </cfRule>
    <cfRule type="expression" dxfId="87" priority="5" stopIfTrue="1">
      <formula>ISERROR($B7)</formula>
    </cfRule>
  </conditionalFormatting>
  <conditionalFormatting sqref="C7:C41">
    <cfRule type="expression" dxfId="86" priority="3" stopIfTrue="1">
      <formula>AND(C7&lt;&gt;0,C7&lt;&gt;"")</formula>
    </cfRule>
  </conditionalFormatting>
  <conditionalFormatting sqref="C42:C138">
    <cfRule type="cellIs" dxfId="85" priority="1" stopIfTrue="1" operator="greaterThan">
      <formula>0</formula>
    </cfRule>
    <cfRule type="expression" dxfId="84" priority="2" stopIfTrue="1">
      <formula>ISERROR($D42)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>
  <dimension ref="A1:G250"/>
  <sheetViews>
    <sheetView workbookViewId="0">
      <selection activeCell="I13" sqref="I13"/>
    </sheetView>
  </sheetViews>
  <sheetFormatPr defaultColWidth="8.85546875" defaultRowHeight="15"/>
  <cols>
    <col min="1" max="1" width="24.42578125" customWidth="1"/>
    <col min="2" max="2" width="60" style="101" customWidth="1"/>
    <col min="3" max="3" width="18.85546875" customWidth="1"/>
    <col min="4" max="5" width="18.85546875" style="101" customWidth="1"/>
    <col min="6" max="6" width="0" hidden="1" customWidth="1"/>
    <col min="7" max="7" width="13.42578125" customWidth="1"/>
  </cols>
  <sheetData>
    <row r="1" spans="1:7" ht="15.75">
      <c r="A1" s="52" t="s">
        <v>1346</v>
      </c>
      <c r="B1" s="196" t="str">
        <f>Summary!B17</f>
        <v>Man</v>
      </c>
    </row>
    <row r="2" spans="1:7">
      <c r="A2" s="50" t="s">
        <v>1347</v>
      </c>
      <c r="B2" s="195">
        <f>Summary!F17</f>
        <v>41622</v>
      </c>
    </row>
    <row r="3" spans="1:7">
      <c r="A3" s="50" t="s">
        <v>1348</v>
      </c>
      <c r="B3" s="196" t="str">
        <f>Summary!C17</f>
        <v>RUSY12042LAS</v>
      </c>
    </row>
    <row r="5" spans="1:7" ht="40.5">
      <c r="A5" s="54" t="s">
        <v>1288</v>
      </c>
      <c r="B5" s="46" t="s">
        <v>1289</v>
      </c>
      <c r="C5" s="117" t="s">
        <v>1344</v>
      </c>
      <c r="D5" s="197" t="s">
        <v>1345</v>
      </c>
      <c r="E5" s="197" t="s">
        <v>3088</v>
      </c>
      <c r="G5" s="197" t="s">
        <v>1371</v>
      </c>
    </row>
    <row r="6" spans="1:7">
      <c r="A6" s="265"/>
      <c r="B6" s="48"/>
      <c r="C6" s="194" t="s">
        <v>1290</v>
      </c>
      <c r="D6" s="194" t="s">
        <v>1290</v>
      </c>
      <c r="E6" s="194" t="s">
        <v>1290</v>
      </c>
      <c r="G6" s="64"/>
    </row>
    <row r="7" spans="1:7">
      <c r="A7" s="198" t="s">
        <v>1020</v>
      </c>
      <c r="B7" s="106" t="str">
        <f>VLOOKUP(A7,PN!B4:D1901,3,FALSE)</f>
        <v>W850dn</v>
      </c>
      <c r="C7" s="33">
        <v>57747.180000000008</v>
      </c>
      <c r="D7" s="193">
        <f t="shared" ref="D7:D70" si="0">C7*1.05</f>
        <v>60634.539000000012</v>
      </c>
      <c r="E7" s="193">
        <f t="shared" ref="E7:E70" si="1">D7*1.12</f>
        <v>67910.683680000016</v>
      </c>
      <c r="F7" s="101">
        <f>VLOOKUP(A7,PN!B4:C1901,2,FALSE)</f>
        <v>109508</v>
      </c>
      <c r="G7" s="64">
        <f t="shared" ref="G7:G68" si="2">(C7-F7)/F7</f>
        <v>-0.47266701976111325</v>
      </c>
    </row>
    <row r="8" spans="1:7">
      <c r="A8" s="198" t="s">
        <v>1016</v>
      </c>
      <c r="B8" s="106" t="str">
        <f>VLOOKUP(A8,PN!B5:D1902,3,FALSE)</f>
        <v>X864de 4</v>
      </c>
      <c r="C8" s="33">
        <v>61179.794800000003</v>
      </c>
      <c r="D8" s="193">
        <f t="shared" si="0"/>
        <v>64238.784540000008</v>
      </c>
      <c r="E8" s="193">
        <f t="shared" si="1"/>
        <v>71947.438684800014</v>
      </c>
      <c r="F8" s="101">
        <f>VLOOKUP(A8,PN!B5:C1902,2,FALSE)</f>
        <v>276469.89999999997</v>
      </c>
      <c r="G8" s="64">
        <f t="shared" si="2"/>
        <v>-0.77871082964185245</v>
      </c>
    </row>
    <row r="9" spans="1:7">
      <c r="A9" s="198" t="s">
        <v>1018</v>
      </c>
      <c r="B9" s="106" t="str">
        <f>VLOOKUP(A9,PN!B6:D1903,3,FALSE)</f>
        <v>W850n</v>
      </c>
      <c r="C9" s="33">
        <v>182882.17799999999</v>
      </c>
      <c r="D9" s="193">
        <f t="shared" si="0"/>
        <v>192026.28690000001</v>
      </c>
      <c r="E9" s="193">
        <f t="shared" si="1"/>
        <v>215069.44132800002</v>
      </c>
      <c r="F9" s="101">
        <f>VLOOKUP(A9,PN!B6:C1903,2,FALSE)</f>
        <v>94320.099999999991</v>
      </c>
      <c r="G9" s="64">
        <f t="shared" si="2"/>
        <v>0.93895233359591435</v>
      </c>
    </row>
    <row r="10" spans="1:7">
      <c r="A10" s="198" t="s">
        <v>1086</v>
      </c>
      <c r="B10" s="106" t="str">
        <f>VLOOKUP(A10,PN!B9:D1906,3,FALSE)</f>
        <v>X792de</v>
      </c>
      <c r="C10" s="33">
        <v>52686.851800000004</v>
      </c>
      <c r="D10" s="193">
        <f t="shared" si="0"/>
        <v>55321.194390000004</v>
      </c>
      <c r="E10" s="193">
        <f t="shared" si="1"/>
        <v>61959.737716800009</v>
      </c>
      <c r="F10" s="101">
        <f>VLOOKUP(A10,PN!B9:C1906,2,FALSE)</f>
        <v>110146.4</v>
      </c>
      <c r="G10" s="64">
        <f t="shared" si="2"/>
        <v>-0.52166524008047466</v>
      </c>
    </row>
    <row r="11" spans="1:7">
      <c r="A11" s="198" t="s">
        <v>1088</v>
      </c>
      <c r="B11" s="106" t="str">
        <f>VLOOKUP(A11,PN!B10:D1907,3,FALSE)</f>
        <v>X792dte</v>
      </c>
      <c r="C11" s="33">
        <v>69628.038100000005</v>
      </c>
      <c r="D11" s="193">
        <f t="shared" si="0"/>
        <v>73109.440005000011</v>
      </c>
      <c r="E11" s="193">
        <f t="shared" si="1"/>
        <v>81882.572805600023</v>
      </c>
      <c r="F11" s="101">
        <f>VLOOKUP(A11,PN!B10:C1907,2,FALSE)</f>
        <v>125068.29999999999</v>
      </c>
      <c r="G11" s="64">
        <f t="shared" si="2"/>
        <v>-0.443279887069705</v>
      </c>
    </row>
    <row r="12" spans="1:7">
      <c r="A12" s="198" t="s">
        <v>1136</v>
      </c>
      <c r="B12" s="106" t="str">
        <f>VLOOKUP(A12,PN!B11:D1908,3,FALSE)</f>
        <v>X952de</v>
      </c>
      <c r="C12" s="33">
        <v>79065.312600000005</v>
      </c>
      <c r="D12" s="193">
        <f t="shared" si="0"/>
        <v>83018.578230000014</v>
      </c>
      <c r="E12" s="193">
        <f t="shared" si="1"/>
        <v>92980.807617600018</v>
      </c>
      <c r="F12" s="101">
        <f>VLOOKUP(A12,PN!B11:C1908,2,FALSE)</f>
        <v>319055.09999999998</v>
      </c>
      <c r="G12" s="64">
        <f t="shared" si="2"/>
        <v>-0.75218915917658102</v>
      </c>
    </row>
    <row r="13" spans="1:7">
      <c r="A13" s="198" t="s">
        <v>1130</v>
      </c>
      <c r="B13" s="106" t="str">
        <f>VLOOKUP(A13,PN!B12:D1909,3,FALSE)</f>
        <v>C950de</v>
      </c>
      <c r="C13" s="33">
        <v>172237.60889999999</v>
      </c>
      <c r="D13" s="193">
        <f t="shared" si="0"/>
        <v>180849.48934500001</v>
      </c>
      <c r="E13" s="193">
        <f t="shared" si="1"/>
        <v>202551.42806640003</v>
      </c>
      <c r="F13" s="101">
        <f>VLOOKUP(A13,PN!B12:C1909,2,FALSE)</f>
        <v>108497.2</v>
      </c>
      <c r="G13" s="64">
        <f t="shared" si="2"/>
        <v>0.58748436733851195</v>
      </c>
    </row>
    <row r="14" spans="1:7">
      <c r="A14" s="198" t="s">
        <v>1138</v>
      </c>
      <c r="B14" s="106" t="str">
        <f>VLOOKUP(A14,PN!B13:D1910,3,FALSE)</f>
        <v>X954de</v>
      </c>
      <c r="C14" s="33">
        <v>68520.613100000002</v>
      </c>
      <c r="D14" s="193">
        <f t="shared" si="0"/>
        <v>71946.643755000012</v>
      </c>
      <c r="E14" s="193">
        <f t="shared" si="1"/>
        <v>80580.241005600023</v>
      </c>
      <c r="F14" s="101">
        <f>VLOOKUP(A14,PN!B13:C1910,2,FALSE)</f>
        <v>377652.8</v>
      </c>
      <c r="G14" s="64">
        <f t="shared" si="2"/>
        <v>-0.81856188250159934</v>
      </c>
    </row>
    <row r="15" spans="1:7">
      <c r="A15" s="198" t="s">
        <v>1132</v>
      </c>
      <c r="B15" s="106" t="str">
        <f>VLOOKUP(A15,PN!B14:D1911,3,FALSE)</f>
        <v>X950de</v>
      </c>
      <c r="C15" s="33">
        <v>203678.00870000003</v>
      </c>
      <c r="D15" s="193">
        <f t="shared" si="0"/>
        <v>213861.90913500005</v>
      </c>
      <c r="E15" s="193">
        <f t="shared" si="1"/>
        <v>239525.33823120009</v>
      </c>
      <c r="F15" s="101">
        <f>VLOOKUP(A15,PN!B14:C1911,2,FALSE)</f>
        <v>277640.3</v>
      </c>
      <c r="G15" s="64">
        <f t="shared" si="2"/>
        <v>-0.2663960934345625</v>
      </c>
    </row>
    <row r="16" spans="1:7">
      <c r="A16" s="198" t="s">
        <v>1150</v>
      </c>
      <c r="B16" s="106" t="str">
        <f>VLOOKUP(A16,PN!B16:D1913,3,FALSE)</f>
        <v>C746dn</v>
      </c>
      <c r="C16" s="33">
        <v>149998.90410000001</v>
      </c>
      <c r="D16" s="193">
        <f t="shared" si="0"/>
        <v>157498.84930500001</v>
      </c>
      <c r="E16" s="193">
        <f t="shared" si="1"/>
        <v>176398.71122160004</v>
      </c>
      <c r="F16" s="101">
        <f>VLOOKUP(A16,PN!B16:C1913,2,FALSE)</f>
        <v>14285.599999999999</v>
      </c>
      <c r="G16" s="64">
        <f t="shared" si="2"/>
        <v>9.5000072870582972</v>
      </c>
    </row>
    <row r="17" spans="1:7">
      <c r="A17" s="198" t="s">
        <v>1152</v>
      </c>
      <c r="B17" s="106" t="str">
        <f>VLOOKUP(A17,PN!B17:D1914,3,FALSE)</f>
        <v>C746dtn</v>
      </c>
      <c r="C17" s="33">
        <v>15503.95</v>
      </c>
      <c r="D17" s="193">
        <f t="shared" si="0"/>
        <v>16279.147500000001</v>
      </c>
      <c r="E17" s="193">
        <f t="shared" si="1"/>
        <v>18232.645200000003</v>
      </c>
      <c r="F17" s="101">
        <f>VLOOKUP(A17,PN!B17:C1914,2,FALSE)</f>
        <v>20204.099999999999</v>
      </c>
      <c r="G17" s="64">
        <f t="shared" si="2"/>
        <v>-0.23263347538370915</v>
      </c>
    </row>
    <row r="18" spans="1:7">
      <c r="A18" s="198" t="s">
        <v>1158</v>
      </c>
      <c r="B18" s="106" t="str">
        <f>VLOOKUP(A18,PN!B18:D1915,3,FALSE)</f>
        <v>C748dte</v>
      </c>
      <c r="C18" s="33">
        <v>20457.16</v>
      </c>
      <c r="D18" s="193">
        <f t="shared" si="0"/>
        <v>21480.018</v>
      </c>
      <c r="E18" s="193">
        <f t="shared" si="1"/>
        <v>24057.620160000002</v>
      </c>
      <c r="F18" s="101">
        <f>VLOOKUP(A18,PN!B18:C1915,2,FALSE)</f>
        <v>25322.5</v>
      </c>
      <c r="G18" s="64">
        <f t="shared" si="2"/>
        <v>-0.19213505775496101</v>
      </c>
    </row>
    <row r="19" spans="1:7">
      <c r="A19" s="198" t="s">
        <v>1156</v>
      </c>
      <c r="B19" s="106" t="str">
        <f>VLOOKUP(A19,PN!B19:D1916,3,FALSE)</f>
        <v>C748de</v>
      </c>
      <c r="C19" s="33">
        <v>29738.589600000003</v>
      </c>
      <c r="D19" s="193">
        <f t="shared" si="0"/>
        <v>31225.519080000005</v>
      </c>
      <c r="E19" s="193">
        <f t="shared" si="1"/>
        <v>34972.581369600011</v>
      </c>
      <c r="F19" s="101">
        <f>VLOOKUP(A19,PN!B19:C1916,2,FALSE)</f>
        <v>20804</v>
      </c>
      <c r="G19" s="64">
        <f t="shared" si="2"/>
        <v>0.42946498750240353</v>
      </c>
    </row>
    <row r="20" spans="1:7">
      <c r="A20" s="198" t="s">
        <v>1176</v>
      </c>
      <c r="B20" s="106" t="str">
        <f>VLOOKUP(A20,PN!B20:D1917,3,FALSE)</f>
        <v>MS610dn</v>
      </c>
      <c r="C20" s="33">
        <v>24162.000000000004</v>
      </c>
      <c r="D20" s="193">
        <f t="shared" si="0"/>
        <v>25370.100000000006</v>
      </c>
      <c r="E20" s="193">
        <f t="shared" si="1"/>
        <v>28414.51200000001</v>
      </c>
      <c r="F20" s="101">
        <f>VLOOKUP(A20,PN!B20:C1917,2,FALSE)</f>
        <v>19993.400000000001</v>
      </c>
      <c r="G20" s="64">
        <f t="shared" si="2"/>
        <v>0.20849880460551992</v>
      </c>
    </row>
    <row r="21" spans="1:7">
      <c r="A21" s="198" t="s">
        <v>1218</v>
      </c>
      <c r="B21" s="106" t="str">
        <f>VLOOKUP(A21,PN!B21:D1918,3,FALSE)</f>
        <v>MS812dtn</v>
      </c>
      <c r="C21" s="33">
        <v>11517.220000000001</v>
      </c>
      <c r="D21" s="193">
        <f t="shared" si="0"/>
        <v>12093.081000000002</v>
      </c>
      <c r="E21" s="193">
        <f t="shared" si="1"/>
        <v>13544.250720000004</v>
      </c>
      <c r="F21" s="101">
        <f>VLOOKUP(A21,PN!B21:C1918,2,FALSE)</f>
        <v>43469.3</v>
      </c>
      <c r="G21" s="64">
        <f t="shared" si="2"/>
        <v>-0.73504933366766889</v>
      </c>
    </row>
    <row r="22" spans="1:7">
      <c r="A22" s="198" t="s">
        <v>1228</v>
      </c>
      <c r="B22" s="106" t="str">
        <f>VLOOKUP(A22,PN!B22:D1919,3,FALSE)</f>
        <v>MX711dhe</v>
      </c>
      <c r="C22" s="33">
        <v>19208.79</v>
      </c>
      <c r="D22" s="193">
        <f t="shared" si="0"/>
        <v>20169.229500000001</v>
      </c>
      <c r="E22" s="193">
        <f t="shared" si="1"/>
        <v>22589.537040000003</v>
      </c>
      <c r="F22" s="101">
        <f>VLOOKUP(A22,PN!B22:C1919,2,FALSE)</f>
        <v>90184.5</v>
      </c>
      <c r="G22" s="64">
        <f t="shared" si="2"/>
        <v>-0.78700563844119542</v>
      </c>
    </row>
    <row r="23" spans="1:7">
      <c r="A23" s="198" t="s">
        <v>1262</v>
      </c>
      <c r="B23" s="106" t="str">
        <f>VLOOKUP(A23,PN!B23:D1920,3,FALSE)</f>
        <v>CS410dtn</v>
      </c>
      <c r="C23" s="33">
        <v>49693.18</v>
      </c>
      <c r="D23" s="193">
        <f t="shared" si="0"/>
        <v>52177.839</v>
      </c>
      <c r="E23" s="193">
        <f t="shared" si="1"/>
        <v>58439.179680000008</v>
      </c>
      <c r="F23" s="101">
        <f>VLOOKUP(A23,PN!B23:C1920,2,FALSE)</f>
        <v>18996.599999999999</v>
      </c>
      <c r="G23" s="64">
        <f t="shared" si="2"/>
        <v>1.6158986344924884</v>
      </c>
    </row>
    <row r="24" spans="1:7">
      <c r="A24" s="199" t="s">
        <v>1266</v>
      </c>
      <c r="B24" s="106" t="str">
        <f>VLOOKUP(A24,PN!B24:D1921,3,FALSE)</f>
        <v>CS510dte</v>
      </c>
      <c r="C24" s="33">
        <v>9664.8000000000011</v>
      </c>
      <c r="D24" s="193">
        <f t="shared" si="0"/>
        <v>10148.040000000001</v>
      </c>
      <c r="E24" s="193">
        <f t="shared" si="1"/>
        <v>11365.804800000002</v>
      </c>
      <c r="F24" s="101">
        <f>VLOOKUP(A24,PN!B24:C1921,2,FALSE)</f>
        <v>28254.1</v>
      </c>
      <c r="G24" s="64">
        <f t="shared" si="2"/>
        <v>-0.65793283098736099</v>
      </c>
    </row>
    <row r="25" spans="1:7">
      <c r="A25" s="198" t="s">
        <v>337</v>
      </c>
      <c r="B25" s="106" t="str">
        <f>VLOOKUP(A25,PN!B25:D1922,3,FALSE)</f>
        <v>OPTION    DUPLEX UNIT</v>
      </c>
      <c r="C25" s="33">
        <v>9866.1500000000015</v>
      </c>
      <c r="D25" s="193">
        <f t="shared" si="0"/>
        <v>10359.457500000002</v>
      </c>
      <c r="E25" s="193">
        <f t="shared" si="1"/>
        <v>11602.592400000003</v>
      </c>
      <c r="F25" s="101">
        <f>VLOOKUP(A25,PN!B25:C1922,2,FALSE)</f>
        <v>21704.899999999998</v>
      </c>
      <c r="G25" s="64">
        <f t="shared" si="2"/>
        <v>-0.54544135195278476</v>
      </c>
    </row>
    <row r="26" spans="1:7">
      <c r="A26" s="198" t="s">
        <v>715</v>
      </c>
      <c r="B26" s="106" t="str">
        <f>VLOOKUP(A26,PN!B26:D1923,3,FALSE)</f>
        <v>DRAWER    DRAWER 2 W/TRAY 2 DK</v>
      </c>
      <c r="C26" s="33">
        <v>12757.536000000002</v>
      </c>
      <c r="D26" s="193">
        <f t="shared" si="0"/>
        <v>13395.412800000002</v>
      </c>
      <c r="E26" s="193">
        <f t="shared" si="1"/>
        <v>15002.862336000004</v>
      </c>
      <c r="F26" s="101">
        <f>VLOOKUP(A26,PN!B26:C1923,2,FALSE)</f>
        <v>3999.3799999999997</v>
      </c>
      <c r="G26" s="64">
        <f t="shared" si="2"/>
        <v>2.18987843115683</v>
      </c>
    </row>
    <row r="27" spans="1:7">
      <c r="A27" s="198" t="s">
        <v>233</v>
      </c>
      <c r="B27" s="106" t="str">
        <f>VLOOKUP(A27,PN!B30:D1927,3,FALSE)</f>
        <v>OPTION    2/4 HOLE FINISHER</v>
      </c>
      <c r="C27" s="33">
        <v>2859.17</v>
      </c>
      <c r="D27" s="193">
        <f t="shared" si="0"/>
        <v>3002.1285000000003</v>
      </c>
      <c r="E27" s="193">
        <f t="shared" si="1"/>
        <v>3362.3839200000007</v>
      </c>
      <c r="F27" s="101">
        <f>VLOOKUP(A27,PN!B30:C1927,2,FALSE)</f>
        <v>31226.999999999996</v>
      </c>
      <c r="G27" s="64">
        <f t="shared" si="2"/>
        <v>-0.90843917123002527</v>
      </c>
    </row>
    <row r="28" spans="1:7">
      <c r="A28" s="198" t="s">
        <v>237</v>
      </c>
      <c r="B28" s="106" t="str">
        <f>VLOOKUP(A28,PN!B31:D1928,3,FALSE)</f>
        <v>OPTION    2X500 SHEET DRAWER</v>
      </c>
      <c r="C28" s="33">
        <v>31652.22</v>
      </c>
      <c r="D28" s="193">
        <f t="shared" si="0"/>
        <v>33234.831000000006</v>
      </c>
      <c r="E28" s="193">
        <f t="shared" si="1"/>
        <v>37223.010720000013</v>
      </c>
      <c r="F28" s="101">
        <f>VLOOKUP(A28,PN!B31:C1928,2,FALSE)</f>
        <v>33780.6</v>
      </c>
      <c r="G28" s="64">
        <f t="shared" si="2"/>
        <v>-6.3005985684090798E-2</v>
      </c>
    </row>
    <row r="29" spans="1:7">
      <c r="A29" s="198" t="s">
        <v>235</v>
      </c>
      <c r="B29" s="106" t="str">
        <f>VLOOKUP(A29,PN!B32:D1929,3,FALSE)</f>
        <v>OPTION    2000-SHEET HCF</v>
      </c>
      <c r="C29" s="33">
        <v>19877.272000000001</v>
      </c>
      <c r="D29" s="193">
        <f t="shared" si="0"/>
        <v>20871.135600000001</v>
      </c>
      <c r="E29" s="193">
        <f t="shared" si="1"/>
        <v>23375.671872000003</v>
      </c>
      <c r="F29" s="101">
        <f>VLOOKUP(A29,PN!B32:C1929,2,FALSE)</f>
        <v>46920.299999999996</v>
      </c>
      <c r="G29" s="64">
        <f t="shared" si="2"/>
        <v>-0.57636093545863942</v>
      </c>
    </row>
    <row r="30" spans="1:7">
      <c r="A30" s="198" t="s">
        <v>229</v>
      </c>
      <c r="B30" s="106" t="str">
        <f>VLOOKUP(A30,PN!B33:D1930,3,FALSE)</f>
        <v>TRAY      2000 SHEE.DUAL INPUT</v>
      </c>
      <c r="C30" s="33">
        <v>27593.004000000004</v>
      </c>
      <c r="D30" s="193">
        <f t="shared" si="0"/>
        <v>28972.654200000004</v>
      </c>
      <c r="E30" s="193">
        <f t="shared" si="1"/>
        <v>32449.372704000009</v>
      </c>
      <c r="F30" s="101">
        <f>VLOOKUP(A30,PN!B33:C1930,2,FALSE)</f>
        <v>52559.5</v>
      </c>
      <c r="G30" s="64">
        <f t="shared" si="2"/>
        <v>-0.47501395561221083</v>
      </c>
    </row>
    <row r="31" spans="1:7">
      <c r="A31" s="198" t="s">
        <v>417</v>
      </c>
      <c r="B31" s="106" t="str">
        <f>VLOOKUP(A31,PN!B34:D1931,3,FALSE)</f>
        <v>TRAY      ASM 250 WITH PACKAGI</v>
      </c>
      <c r="C31" s="33">
        <v>30911.252000000004</v>
      </c>
      <c r="D31" s="193">
        <f t="shared" si="0"/>
        <v>32456.814600000005</v>
      </c>
      <c r="E31" s="193">
        <f t="shared" si="1"/>
        <v>36351.632352000008</v>
      </c>
      <c r="F31" s="101">
        <f>VLOOKUP(A31,PN!B34:C1931,2,FALSE)</f>
        <v>3005.7999999999997</v>
      </c>
      <c r="G31" s="64">
        <f t="shared" si="2"/>
        <v>9.2838685208596736</v>
      </c>
    </row>
    <row r="32" spans="1:7">
      <c r="A32" s="198" t="s">
        <v>419</v>
      </c>
      <c r="B32" s="106" t="str">
        <f>VLOOKUP(A32,PN!B35:D1932,3,FALSE)</f>
        <v>TRAY      ASM 550 WITH PACKAGI</v>
      </c>
      <c r="C32" s="33">
        <v>2414.1865000000003</v>
      </c>
      <c r="D32" s="193">
        <f t="shared" si="0"/>
        <v>2534.8958250000005</v>
      </c>
      <c r="E32" s="193">
        <f t="shared" si="1"/>
        <v>2839.0833240000006</v>
      </c>
      <c r="F32" s="101">
        <f>VLOOKUP(A32,PN!B35:C1932,2,FALSE)</f>
        <v>4202.8</v>
      </c>
      <c r="G32" s="64">
        <f t="shared" si="2"/>
        <v>-0.42557663938326828</v>
      </c>
    </row>
    <row r="33" spans="1:7">
      <c r="A33" s="198" t="s">
        <v>407</v>
      </c>
      <c r="B33" s="106" t="str">
        <f>VLOOKUP(A33,PN!B36:D1933,3,FALSE)</f>
        <v>DRAWER OPT200 SHEET UAT DRAWER</v>
      </c>
      <c r="C33" s="33">
        <v>3410.8690000000006</v>
      </c>
      <c r="D33" s="193">
        <f t="shared" si="0"/>
        <v>3581.4124500000007</v>
      </c>
      <c r="E33" s="193">
        <f t="shared" si="1"/>
        <v>4011.1819440000013</v>
      </c>
      <c r="F33" s="101">
        <f>VLOOKUP(A33,PN!B36:C1933,2,FALSE)</f>
        <v>8352.4</v>
      </c>
      <c r="G33" s="64">
        <f t="shared" si="2"/>
        <v>-0.59163007039892712</v>
      </c>
    </row>
    <row r="34" spans="1:7">
      <c r="A34" s="198" t="s">
        <v>372</v>
      </c>
      <c r="B34" s="106" t="str">
        <f>VLOOKUP(A34,PN!B37:D1934,3,FALSE)</f>
        <v>OPTION    HIGH CAPACITY INPUT</v>
      </c>
      <c r="C34" s="33">
        <v>6755.2925000000005</v>
      </c>
      <c r="D34" s="193">
        <f t="shared" si="0"/>
        <v>7093.0571250000012</v>
      </c>
      <c r="E34" s="193">
        <f t="shared" si="1"/>
        <v>7944.2239800000025</v>
      </c>
      <c r="F34" s="101">
        <f>VLOOKUP(A34,PN!B37:C1934,2,FALSE)</f>
        <v>16837.099999999999</v>
      </c>
      <c r="G34" s="64">
        <f t="shared" si="2"/>
        <v>-0.59878527181046615</v>
      </c>
    </row>
    <row r="35" spans="1:7">
      <c r="A35" s="198" t="s">
        <v>368</v>
      </c>
      <c r="B35" s="106" t="str">
        <f>VLOOKUP(A35,PN!B38:D1935,3,FALSE)</f>
        <v>OPTION    250 OPTION TRAY</v>
      </c>
      <c r="C35" s="33">
        <v>13621.327500000001</v>
      </c>
      <c r="D35" s="193">
        <f t="shared" si="0"/>
        <v>14302.393875000002</v>
      </c>
      <c r="E35" s="193">
        <f t="shared" si="1"/>
        <v>16018.681140000002</v>
      </c>
      <c r="F35" s="101">
        <f>VLOOKUP(A35,PN!B38:C1935,2,FALSE)</f>
        <v>6277.5999999999995</v>
      </c>
      <c r="G35" s="64">
        <f t="shared" si="2"/>
        <v>1.1698304288263035</v>
      </c>
    </row>
    <row r="36" spans="1:7">
      <c r="A36" s="198" t="s">
        <v>405</v>
      </c>
      <c r="B36" s="106" t="str">
        <f>VLOOKUP(A36,PN!B39:D1936,3,FALSE)</f>
        <v>DRAWER OPT400 SHEET UAT DRAWER</v>
      </c>
      <c r="C36" s="33">
        <v>2718.2250000000004</v>
      </c>
      <c r="D36" s="193">
        <f t="shared" si="0"/>
        <v>2854.1362500000005</v>
      </c>
      <c r="E36" s="193">
        <f t="shared" si="1"/>
        <v>3196.6326000000008</v>
      </c>
      <c r="F36" s="101">
        <f>VLOOKUP(A36,PN!B39:C1936,2,FALSE)</f>
        <v>10453.099999999999</v>
      </c>
      <c r="G36" s="64">
        <f t="shared" si="2"/>
        <v>-0.73995991619710888</v>
      </c>
    </row>
    <row r="37" spans="1:7">
      <c r="A37" s="198" t="s">
        <v>370</v>
      </c>
      <c r="B37" s="106" t="str">
        <f>VLOOKUP(A37,PN!B40:D1937,3,FALSE)</f>
        <v>OPTION    JR 550 OPTION TRAY</v>
      </c>
      <c r="C37" s="33">
        <v>4675.3469999999998</v>
      </c>
      <c r="D37" s="193">
        <f t="shared" si="0"/>
        <v>4909.1143499999998</v>
      </c>
      <c r="E37" s="193">
        <f t="shared" si="1"/>
        <v>5498.2080720000004</v>
      </c>
      <c r="F37" s="101">
        <f>VLOOKUP(A37,PN!B40:C1937,2,FALSE)</f>
        <v>7846.9999999999991</v>
      </c>
      <c r="G37" s="64">
        <f t="shared" si="2"/>
        <v>-0.40418669555244041</v>
      </c>
    </row>
    <row r="38" spans="1:7">
      <c r="A38" s="198" t="s">
        <v>376</v>
      </c>
      <c r="B38" s="106" t="str">
        <f>VLOOKUP(A38,PN!B41:D1938,3,FALSE)</f>
        <v>OPTION    4062 ENVELOPE FEEDR</v>
      </c>
      <c r="C38" s="33">
        <v>3588.0570000000002</v>
      </c>
      <c r="D38" s="193">
        <f t="shared" si="0"/>
        <v>3767.4598500000006</v>
      </c>
      <c r="E38" s="193">
        <f t="shared" si="1"/>
        <v>4219.5550320000011</v>
      </c>
      <c r="F38" s="101">
        <f>VLOOKUP(A38,PN!B41:C1938,2,FALSE)</f>
        <v>10586.099999999999</v>
      </c>
      <c r="G38" s="64">
        <f t="shared" si="2"/>
        <v>-0.66105959701873196</v>
      </c>
    </row>
    <row r="39" spans="1:7">
      <c r="A39" s="198" t="s">
        <v>374</v>
      </c>
      <c r="B39" s="106" t="str">
        <f>VLOOKUP(A39,PN!B42:D1939,3,FALSE)</f>
        <v>Lexmark T650 250-Sheet Duplex Unit</v>
      </c>
      <c r="C39" s="33">
        <v>9564.125</v>
      </c>
      <c r="D39" s="193">
        <f t="shared" si="0"/>
        <v>10042.331250000001</v>
      </c>
      <c r="E39" s="193">
        <f t="shared" si="1"/>
        <v>11247.411000000002</v>
      </c>
      <c r="F39" s="101">
        <f>VLOOKUP(A39,PN!B42:C1939,2,FALSE)</f>
        <v>7846.9999999999991</v>
      </c>
      <c r="G39" s="64">
        <f t="shared" si="2"/>
        <v>0.21882566585956431</v>
      </c>
    </row>
    <row r="40" spans="1:7">
      <c r="A40" s="198" t="s">
        <v>397</v>
      </c>
      <c r="B40" s="106" t="str">
        <f>VLOOKUP(A40,PN!B43:D1940,3,FALSE)</f>
        <v>Lexmark T65x 5-Bin Mailbox</v>
      </c>
      <c r="C40" s="33">
        <v>6356.6195000000007</v>
      </c>
      <c r="D40" s="193">
        <f t="shared" si="0"/>
        <v>6674.4504750000015</v>
      </c>
      <c r="E40" s="193">
        <f t="shared" si="1"/>
        <v>7475.3845320000028</v>
      </c>
      <c r="F40" s="101">
        <f>VLOOKUP(A40,PN!B43:C1940,2,FALSE)</f>
        <v>13458.9</v>
      </c>
      <c r="G40" s="64">
        <f t="shared" si="2"/>
        <v>-0.52770140947625732</v>
      </c>
    </row>
    <row r="41" spans="1:7">
      <c r="A41" s="198" t="s">
        <v>399</v>
      </c>
      <c r="B41" s="106" t="str">
        <f>VLOOKUP(A41,PN!B44:D1941,3,FALSE)</f>
        <v>TRAY OPT  4062 HI-CAP OUTPUT</v>
      </c>
      <c r="C41" s="33">
        <v>5632.1622000000007</v>
      </c>
      <c r="D41" s="193">
        <f t="shared" si="0"/>
        <v>5913.7703100000008</v>
      </c>
      <c r="E41" s="193">
        <f t="shared" si="1"/>
        <v>6623.4227472000011</v>
      </c>
      <c r="F41" s="101">
        <f>VLOOKUP(A41,PN!B44:C1941,2,FALSE)</f>
        <v>13458.9</v>
      </c>
      <c r="G41" s="64">
        <f t="shared" si="2"/>
        <v>-0.58152878764237781</v>
      </c>
    </row>
    <row r="42" spans="1:7">
      <c r="A42" s="198" t="s">
        <v>395</v>
      </c>
      <c r="B42" s="106" t="str">
        <f>VLOOKUP(A42,PN!B45:D1942,3,FALSE)</f>
        <v>OPTION    4062 550 OUTPUT EXP</v>
      </c>
      <c r="C42" s="33">
        <v>10897.062000000002</v>
      </c>
      <c r="D42" s="193">
        <f t="shared" si="0"/>
        <v>11441.915100000002</v>
      </c>
      <c r="E42" s="193">
        <f t="shared" si="1"/>
        <v>12814.944912000003</v>
      </c>
      <c r="F42" s="101">
        <f>VLOOKUP(A42,PN!B45:C1942,2,FALSE)</f>
        <v>7075.5999999999995</v>
      </c>
      <c r="G42" s="64">
        <f t="shared" si="2"/>
        <v>0.5400901690316019</v>
      </c>
    </row>
    <row r="43" spans="1:7">
      <c r="A43" s="198" t="s">
        <v>393</v>
      </c>
      <c r="B43" s="106" t="str">
        <f>VLOOKUP(A43,PN!B46:D1943,3,FALSE)</f>
        <v>OPTION    4062 STAPLESMART II</v>
      </c>
      <c r="C43" s="33">
        <v>4577.4909000000007</v>
      </c>
      <c r="D43" s="193">
        <f t="shared" si="0"/>
        <v>4806.3654450000013</v>
      </c>
      <c r="E43" s="193">
        <f t="shared" si="1"/>
        <v>5383.129298400002</v>
      </c>
      <c r="F43" s="101">
        <f>VLOOKUP(A43,PN!B46:C1943,2,FALSE)</f>
        <v>15134.699999999999</v>
      </c>
      <c r="G43" s="64">
        <f t="shared" si="2"/>
        <v>-0.69754994152510452</v>
      </c>
    </row>
    <row r="44" spans="1:7">
      <c r="A44" s="198" t="s">
        <v>221</v>
      </c>
      <c r="B44" s="106" t="str">
        <f>VLOOKUP(A44,PN!B47:D1944,3,FALSE)</f>
        <v>TOP ASM   TLI RS232C ISP</v>
      </c>
      <c r="C44" s="33">
        <v>10655.442000000001</v>
      </c>
      <c r="D44" s="193">
        <f t="shared" si="0"/>
        <v>11188.214100000001</v>
      </c>
      <c r="E44" s="193">
        <f t="shared" si="1"/>
        <v>12530.799792000002</v>
      </c>
      <c r="F44" s="101">
        <f>VLOOKUP(A44,PN!B47:C1944,2,FALSE)</f>
        <v>2553.6</v>
      </c>
      <c r="G44" s="64">
        <f t="shared" si="2"/>
        <v>3.1727138157894741</v>
      </c>
    </row>
    <row r="45" spans="1:7">
      <c r="A45" s="198" t="s">
        <v>381</v>
      </c>
      <c r="B45" s="106" t="str">
        <f>VLOOKUP(A45,PN!B48:D1945,3,FALSE)</f>
        <v>FORMS CARDT650/2 F+BC CARD</v>
      </c>
      <c r="C45" s="33">
        <v>2059.8105</v>
      </c>
      <c r="D45" s="193">
        <f t="shared" si="0"/>
        <v>2162.8010250000002</v>
      </c>
      <c r="E45" s="193">
        <f t="shared" si="1"/>
        <v>2422.3371480000005</v>
      </c>
      <c r="F45" s="101">
        <f>VLOOKUP(A45,PN!B48:C1945,2,FALSE)</f>
        <v>10160.5</v>
      </c>
      <c r="G45" s="64">
        <f t="shared" si="2"/>
        <v>-0.79727272279907491</v>
      </c>
    </row>
    <row r="46" spans="1:7">
      <c r="A46" s="198" t="s">
        <v>225</v>
      </c>
      <c r="B46" s="106" t="str">
        <f>VLOOKUP(A46,PN!B49:D1946,3,FALSE)</f>
        <v>OPTION    256MB USER FLASH</v>
      </c>
      <c r="C46" s="33">
        <v>8194.9450000000015</v>
      </c>
      <c r="D46" s="193">
        <f t="shared" si="0"/>
        <v>8604.6922500000019</v>
      </c>
      <c r="E46" s="193">
        <f t="shared" si="1"/>
        <v>9637.2553200000038</v>
      </c>
      <c r="F46" s="101">
        <f>VLOOKUP(A46,PN!B49:C1946,2,FALSE)</f>
        <v>18965.099999999999</v>
      </c>
      <c r="G46" s="64">
        <f t="shared" si="2"/>
        <v>-0.56789339365466029</v>
      </c>
    </row>
    <row r="47" spans="1:7">
      <c r="A47" s="198" t="s">
        <v>223</v>
      </c>
      <c r="B47" s="106" t="str">
        <f>VLOOKUP(A47,PN!B50:D1947,3,FALSE)</f>
        <v>TOP ASM   TLI 80GB/160GB HD (F</v>
      </c>
      <c r="C47" s="33">
        <v>5839.1500000000005</v>
      </c>
      <c r="D47" s="193">
        <f t="shared" si="0"/>
        <v>6131.107500000001</v>
      </c>
      <c r="E47" s="193">
        <f t="shared" si="1"/>
        <v>6866.8404000000019</v>
      </c>
      <c r="F47" s="101">
        <f>VLOOKUP(A47,PN!B50:C1947,2,FALSE)</f>
        <v>16198.699999999999</v>
      </c>
      <c r="G47" s="64">
        <f t="shared" si="2"/>
        <v>-0.63952971534752789</v>
      </c>
    </row>
    <row r="48" spans="1:7">
      <c r="A48" s="198" t="s">
        <v>409</v>
      </c>
      <c r="B48" s="106" t="str">
        <f>VLOOKUP(A48,PN!B51:D1948,3,FALSE)</f>
        <v>PRSCRB CRDT650/2 PRESCRIBE CAR</v>
      </c>
      <c r="C48" s="33">
        <v>4759.9140000000007</v>
      </c>
      <c r="D48" s="193">
        <f t="shared" si="0"/>
        <v>4997.9097000000011</v>
      </c>
      <c r="E48" s="193">
        <f t="shared" si="1"/>
        <v>5597.6588640000018</v>
      </c>
      <c r="F48" s="101">
        <f>VLOOKUP(A48,PN!B51:C1948,2,FALSE)</f>
        <v>9841.2999999999993</v>
      </c>
      <c r="G48" s="64">
        <f t="shared" si="2"/>
        <v>-0.51633280156076933</v>
      </c>
    </row>
    <row r="49" spans="1:7">
      <c r="A49" s="198" t="s">
        <v>413</v>
      </c>
      <c r="B49" s="106" t="str">
        <f>VLOOKUP(A49,PN!B52:D1949,3,FALSE)</f>
        <v>PRSCRB CRDPRESCRIBE FOR LONGBO</v>
      </c>
      <c r="C49" s="33">
        <v>7929.1630000000005</v>
      </c>
      <c r="D49" s="193">
        <f t="shared" si="0"/>
        <v>8325.6211500000009</v>
      </c>
      <c r="E49" s="193">
        <f t="shared" si="1"/>
        <v>9324.6956880000016</v>
      </c>
      <c r="F49" s="101">
        <f>VLOOKUP(A49,PN!B52:C1949,2,FALSE)</f>
        <v>9841.2999999999993</v>
      </c>
      <c r="G49" s="64">
        <f t="shared" si="2"/>
        <v>-0.19429719650859123</v>
      </c>
    </row>
    <row r="50" spans="1:7">
      <c r="A50" s="198" t="s">
        <v>411</v>
      </c>
      <c r="B50" s="106" t="str">
        <f>VLOOKUP(A50,PN!B53:D1950,3,FALSE)</f>
        <v>PRSCRB CRDT654 PRESCRIBE CARD</v>
      </c>
      <c r="C50" s="33">
        <v>7929.1630000000005</v>
      </c>
      <c r="D50" s="193">
        <f t="shared" si="0"/>
        <v>8325.6211500000009</v>
      </c>
      <c r="E50" s="193">
        <f t="shared" si="1"/>
        <v>9324.6956880000016</v>
      </c>
      <c r="F50" s="101">
        <f>VLOOKUP(A50,PN!B53:C1950,2,FALSE)</f>
        <v>9841.2999999999993</v>
      </c>
      <c r="G50" s="64">
        <f t="shared" si="2"/>
        <v>-0.19429719650859123</v>
      </c>
    </row>
    <row r="51" spans="1:7">
      <c r="A51" s="198" t="s">
        <v>265</v>
      </c>
      <c r="B51" s="106" t="str">
        <f>VLOOKUP(A51,PN!B54:D1951,3,FALSE)</f>
        <v>BAR CD CRDW850 FORMS &amp; BAR COD</v>
      </c>
      <c r="C51" s="33">
        <v>7929.1630000000005</v>
      </c>
      <c r="D51" s="193">
        <f t="shared" si="0"/>
        <v>8325.6211500000009</v>
      </c>
      <c r="E51" s="193">
        <f t="shared" si="1"/>
        <v>9324.6956880000016</v>
      </c>
      <c r="F51" s="101">
        <f>VLOOKUP(A51,PN!B54:C1951,2,FALSE)</f>
        <v>10160.5</v>
      </c>
      <c r="G51" s="64">
        <f t="shared" si="2"/>
        <v>-0.21960897593622355</v>
      </c>
    </row>
    <row r="52" spans="1:7">
      <c r="A52" s="198" t="s">
        <v>261</v>
      </c>
      <c r="B52" s="106" t="str">
        <f>VLOOKUP(A52,PN!B55:D1952,3,FALSE)</f>
        <v>BAR CD CRDX860DE/X862DE/X864DE</v>
      </c>
      <c r="C52" s="33">
        <v>8194.9450000000015</v>
      </c>
      <c r="D52" s="193">
        <f t="shared" si="0"/>
        <v>8604.6922500000019</v>
      </c>
      <c r="E52" s="193">
        <f t="shared" si="1"/>
        <v>9637.2553200000038</v>
      </c>
      <c r="F52" s="101">
        <f>VLOOKUP(A52,PN!B55:C1952,2,FALSE)</f>
        <v>10160.5</v>
      </c>
      <c r="G52" s="64">
        <f t="shared" si="2"/>
        <v>-0.19345061758771698</v>
      </c>
    </row>
    <row r="53" spans="1:7">
      <c r="A53" s="198" t="s">
        <v>353</v>
      </c>
      <c r="B53" s="106" t="str">
        <f>VLOOKUP(A53,PN!B56:D1953,3,FALSE)</f>
        <v>OPTION    C73X 2000 SHEET DRAW</v>
      </c>
      <c r="C53" s="33">
        <v>8194.9450000000015</v>
      </c>
      <c r="D53" s="193">
        <f t="shared" si="0"/>
        <v>8604.6922500000019</v>
      </c>
      <c r="E53" s="193">
        <f t="shared" si="1"/>
        <v>9637.2553200000038</v>
      </c>
      <c r="F53" s="101">
        <f>VLOOKUP(A53,PN!B56:C1953,2,FALSE)</f>
        <v>21226.1</v>
      </c>
      <c r="G53" s="64">
        <f t="shared" si="2"/>
        <v>-0.61392130443180792</v>
      </c>
    </row>
    <row r="54" spans="1:7">
      <c r="A54" s="198" t="s">
        <v>349</v>
      </c>
      <c r="B54" s="106" t="str">
        <f>VLOOKUP(A54,PN!B57:D1954,3,FALSE)</f>
        <v>OPTION    C73X 550 SHEET DRAWE</v>
      </c>
      <c r="C54" s="33">
        <v>14026.041000000001</v>
      </c>
      <c r="D54" s="193">
        <f t="shared" si="0"/>
        <v>14727.343050000001</v>
      </c>
      <c r="E54" s="193">
        <f t="shared" si="1"/>
        <v>16494.624216000004</v>
      </c>
      <c r="F54" s="101">
        <f>VLOOKUP(A54,PN!B57:C1954,2,FALSE)</f>
        <v>10612.699999999999</v>
      </c>
      <c r="G54" s="64">
        <f t="shared" si="2"/>
        <v>0.32162795518576826</v>
      </c>
    </row>
    <row r="55" spans="1:7">
      <c r="A55" s="198" t="s">
        <v>339</v>
      </c>
      <c r="B55" s="106" t="str">
        <f>VLOOKUP(A55,PN!B58:D1955,3,FALSE)</f>
        <v>BAR CD CRDC73X F+BC CARD</v>
      </c>
      <c r="C55" s="33">
        <v>7013.0205000000005</v>
      </c>
      <c r="D55" s="193">
        <f t="shared" si="0"/>
        <v>7363.6715250000007</v>
      </c>
      <c r="E55" s="193">
        <f t="shared" si="1"/>
        <v>8247.3121080000019</v>
      </c>
      <c r="F55" s="101">
        <f>VLOOKUP(A55,PN!B58:C1955,2,FALSE)</f>
        <v>10160.5</v>
      </c>
      <c r="G55" s="64">
        <f t="shared" si="2"/>
        <v>-0.30977604448599966</v>
      </c>
    </row>
    <row r="56" spans="1:7">
      <c r="A56" s="198" t="s">
        <v>247</v>
      </c>
      <c r="B56" s="106" t="str">
        <f>VLOOKUP(A56,PN!B59:D1956,3,FALSE)</f>
        <v>PRSCRB CRDX65X PRESCRIBE CARD</v>
      </c>
      <c r="C56" s="33">
        <v>8194.9450000000015</v>
      </c>
      <c r="D56" s="193">
        <f t="shared" si="0"/>
        <v>8604.6922500000019</v>
      </c>
      <c r="E56" s="193">
        <f t="shared" si="1"/>
        <v>9637.2553200000038</v>
      </c>
      <c r="F56" s="101">
        <f>VLOOKUP(A56,PN!B59:C1956,2,FALSE)</f>
        <v>9841.2999999999993</v>
      </c>
      <c r="G56" s="64">
        <f t="shared" si="2"/>
        <v>-0.16729039862619755</v>
      </c>
    </row>
    <row r="57" spans="1:7">
      <c r="A57" s="198" t="s">
        <v>271</v>
      </c>
      <c r="B57" s="106" t="str">
        <f>VLOOKUP(A57,PN!B60:D1957,3,FALSE)</f>
        <v>PRSCRB CRD X860de/X862de/X864de PRESCRIB</v>
      </c>
      <c r="C57" s="33">
        <v>7929.1630000000005</v>
      </c>
      <c r="D57" s="193">
        <f t="shared" si="0"/>
        <v>8325.6211500000009</v>
      </c>
      <c r="E57" s="193">
        <f t="shared" si="1"/>
        <v>9324.6956880000016</v>
      </c>
      <c r="F57" s="101">
        <f>VLOOKUP(A57,PN!B60:C1957,2,FALSE)</f>
        <v>9814.6999999999989</v>
      </c>
      <c r="G57" s="64">
        <f t="shared" si="2"/>
        <v>-0.19211356434735638</v>
      </c>
    </row>
    <row r="58" spans="1:7">
      <c r="A58" s="198" t="s">
        <v>269</v>
      </c>
      <c r="B58" s="106" t="str">
        <f>VLOOKUP(A58,PN!B61:D1958,3,FALSE)</f>
        <v>PRSCRB CRDW850 PRESCRIBE CARD</v>
      </c>
      <c r="C58" s="33">
        <v>7929.1630000000005</v>
      </c>
      <c r="D58" s="193">
        <f t="shared" si="0"/>
        <v>8325.6211500000009</v>
      </c>
      <c r="E58" s="193">
        <f t="shared" si="1"/>
        <v>9324.6956880000016</v>
      </c>
      <c r="F58" s="101">
        <f>VLOOKUP(A58,PN!B61:C1958,2,FALSE)</f>
        <v>9814.6999999999989</v>
      </c>
      <c r="G58" s="64">
        <f t="shared" si="2"/>
        <v>-0.19211356434735638</v>
      </c>
    </row>
    <row r="59" spans="1:7">
      <c r="A59" s="198" t="s">
        <v>427</v>
      </c>
      <c r="B59" s="106" t="str">
        <f>VLOOKUP(A59,PN!B62:D1959,3,FALSE)</f>
        <v>FORMS CARDX46X F+BC CARD</v>
      </c>
      <c r="C59" s="33">
        <v>7929.1630000000005</v>
      </c>
      <c r="D59" s="193">
        <f t="shared" si="0"/>
        <v>8325.6211500000009</v>
      </c>
      <c r="E59" s="193">
        <f t="shared" si="1"/>
        <v>9324.6956880000016</v>
      </c>
      <c r="F59" s="101">
        <f>VLOOKUP(A59,PN!B62:C1959,2,FALSE)</f>
        <v>10160.5</v>
      </c>
      <c r="G59" s="64">
        <f t="shared" si="2"/>
        <v>-0.21960897593622355</v>
      </c>
    </row>
    <row r="60" spans="1:7">
      <c r="A60" s="198" t="s">
        <v>423</v>
      </c>
      <c r="B60" s="106" t="str">
        <f>VLOOKUP(A60,PN!B65:D1962,3,FALSE)</f>
        <v>PRSCRB CRDX463/6 PRESCRIBE CAR</v>
      </c>
      <c r="C60" s="33">
        <v>8194.9450000000015</v>
      </c>
      <c r="D60" s="193">
        <f t="shared" si="0"/>
        <v>8604.6922500000019</v>
      </c>
      <c r="E60" s="193">
        <f t="shared" si="1"/>
        <v>9637.2553200000038</v>
      </c>
      <c r="F60" s="101">
        <f>VLOOKUP(A60,PN!B65:C1962,2,FALSE)</f>
        <v>9841.2999999999993</v>
      </c>
      <c r="G60" s="64">
        <f t="shared" si="2"/>
        <v>-0.16729039862619755</v>
      </c>
    </row>
    <row r="61" spans="1:7">
      <c r="A61" s="198" t="s">
        <v>478</v>
      </c>
      <c r="B61" s="106" t="str">
        <f>VLOOKUP(A61,PN!B66:D1963,3,FALSE)</f>
        <v>PRSCRB CRD PRESCRIBE Card for X73x</v>
      </c>
      <c r="C61" s="33">
        <v>7929.1630000000005</v>
      </c>
      <c r="D61" s="193">
        <f t="shared" si="0"/>
        <v>8325.6211500000009</v>
      </c>
      <c r="E61" s="193">
        <f t="shared" si="1"/>
        <v>9324.6956880000016</v>
      </c>
      <c r="F61" s="101">
        <f>VLOOKUP(A61,PN!B66:C1963,2,FALSE)</f>
        <v>9841.2999999999993</v>
      </c>
      <c r="G61" s="64">
        <f t="shared" si="2"/>
        <v>-0.19429719650859123</v>
      </c>
    </row>
    <row r="62" spans="1:7">
      <c r="A62" s="198" t="s">
        <v>255</v>
      </c>
      <c r="B62" s="106" t="str">
        <f>VLOOKUP(A62,PN!B67:D1964,3,FALSE)</f>
        <v>CASTER    X65X-CASTER BASE</v>
      </c>
      <c r="C62" s="33">
        <v>7929.1630000000005</v>
      </c>
      <c r="D62" s="193">
        <f t="shared" si="0"/>
        <v>8325.6211500000009</v>
      </c>
      <c r="E62" s="193">
        <f t="shared" si="1"/>
        <v>9324.6956880000016</v>
      </c>
      <c r="F62" s="101">
        <f>VLOOKUP(A62,PN!B67:C1964,2,FALSE)</f>
        <v>10080.699999999999</v>
      </c>
      <c r="G62" s="64">
        <f t="shared" si="2"/>
        <v>-0.2134313093336771</v>
      </c>
    </row>
    <row r="63" spans="1:7">
      <c r="A63" s="198" t="s">
        <v>421</v>
      </c>
      <c r="B63" s="106" t="str">
        <f>VLOOKUP(A63,PN!B68:D1965,3,FALSE)</f>
        <v>FORMS CARD E460 Forms + Bar Code Card w/</v>
      </c>
      <c r="C63" s="33">
        <v>10225.358400000001</v>
      </c>
      <c r="D63" s="193">
        <f t="shared" si="0"/>
        <v>10736.626320000001</v>
      </c>
      <c r="E63" s="193">
        <f t="shared" si="1"/>
        <v>12025.021478400002</v>
      </c>
      <c r="F63" s="101">
        <f>VLOOKUP(A63,PN!B68:C1965,2,FALSE)</f>
        <v>12767.3</v>
      </c>
      <c r="G63" s="64">
        <f t="shared" si="2"/>
        <v>-0.19909782021257419</v>
      </c>
    </row>
    <row r="64" spans="1:7">
      <c r="A64" s="198" t="s">
        <v>429</v>
      </c>
      <c r="B64" s="106" t="str">
        <f>VLOOKUP(A64,PN!B69:D1966,3,FALSE)</f>
        <v>DRAWER OPTC790, X790 SERIES 55</v>
      </c>
      <c r="C64" s="33">
        <v>8615.7664999999997</v>
      </c>
      <c r="D64" s="193">
        <f t="shared" si="0"/>
        <v>9046.5548249999993</v>
      </c>
      <c r="E64" s="193">
        <f t="shared" si="1"/>
        <v>10132.141404</v>
      </c>
      <c r="F64" s="101">
        <f>VLOOKUP(A64,PN!B69:C1966,2,FALSE)</f>
        <v>11224.5</v>
      </c>
      <c r="G64" s="64">
        <f t="shared" si="2"/>
        <v>-0.23241422780524748</v>
      </c>
    </row>
    <row r="65" spans="1:7">
      <c r="A65" s="198" t="s">
        <v>432</v>
      </c>
      <c r="B65" s="106" t="str">
        <f>VLOOKUP(A65,PN!B70:D1967,3,FALSE)</f>
        <v>HI CAP FDRC790, X790 SERIES 20</v>
      </c>
      <c r="C65" s="33">
        <v>9058.7365000000009</v>
      </c>
      <c r="D65" s="193">
        <f t="shared" si="0"/>
        <v>9511.6733250000016</v>
      </c>
      <c r="E65" s="193">
        <f t="shared" si="1"/>
        <v>10653.074124000002</v>
      </c>
      <c r="F65" s="101">
        <f>VLOOKUP(A65,PN!B70:C1967,2,FALSE)</f>
        <v>25295.899999999998</v>
      </c>
      <c r="G65" s="64">
        <f t="shared" si="2"/>
        <v>-0.64188914013733445</v>
      </c>
    </row>
    <row r="66" spans="1:7">
      <c r="A66" s="198" t="s">
        <v>435</v>
      </c>
      <c r="B66" s="106" t="str">
        <f>VLOOKUP(A66,PN!B71:D1968,3,FALSE)</f>
        <v>FURNITURE C790, X790 SERIES SP</v>
      </c>
      <c r="C66" s="33">
        <v>20443.065500000001</v>
      </c>
      <c r="D66" s="193">
        <f t="shared" si="0"/>
        <v>21465.218775000001</v>
      </c>
      <c r="E66" s="193">
        <f t="shared" si="1"/>
        <v>24041.045028000004</v>
      </c>
      <c r="F66" s="101">
        <f>VLOOKUP(A66,PN!B71:C1968,2,FALSE)</f>
        <v>5080.5999999999995</v>
      </c>
      <c r="G66" s="64">
        <f t="shared" si="2"/>
        <v>3.0237502460339338</v>
      </c>
    </row>
    <row r="67" spans="1:7">
      <c r="A67" s="198" t="s">
        <v>441</v>
      </c>
      <c r="B67" s="106" t="str">
        <f>VLOOKUP(A67,PN!B72:D1969,3,FALSE)</f>
        <v>CASTER    C790, X790 SERIES CA</v>
      </c>
      <c r="C67" s="33">
        <v>4097.4725000000008</v>
      </c>
      <c r="D67" s="193">
        <f t="shared" si="0"/>
        <v>4302.3461250000009</v>
      </c>
      <c r="E67" s="193">
        <f t="shared" si="1"/>
        <v>4818.6276600000019</v>
      </c>
      <c r="F67" s="101">
        <f>VLOOKUP(A67,PN!B72:C1969,2,FALSE)</f>
        <v>10080.699999999999</v>
      </c>
      <c r="G67" s="64">
        <f t="shared" si="2"/>
        <v>-0.59353293918081074</v>
      </c>
    </row>
    <row r="68" spans="1:7">
      <c r="A68" s="198" t="s">
        <v>444</v>
      </c>
      <c r="B68" s="106" t="str">
        <f>VLOOKUP(A68,PN!B73:D1970,3,FALSE)</f>
        <v>C79x, X79x Finisher</v>
      </c>
      <c r="C68" s="33">
        <v>8150.648000000001</v>
      </c>
      <c r="D68" s="193">
        <f t="shared" si="0"/>
        <v>8558.1804000000011</v>
      </c>
      <c r="E68" s="193">
        <f t="shared" si="1"/>
        <v>9585.162048000002</v>
      </c>
      <c r="F68" s="101">
        <f>VLOOKUP(A68,PN!B73:C1970,2,FALSE)</f>
        <v>18592.699999999997</v>
      </c>
      <c r="G68" s="64">
        <f t="shared" si="2"/>
        <v>-0.56162106633248521</v>
      </c>
    </row>
    <row r="69" spans="1:7">
      <c r="A69" s="198" t="s">
        <v>446</v>
      </c>
      <c r="B69" s="106" t="str">
        <f>VLOOKUP(A69,PN!B74:D1971,3,FALSE)</f>
        <v>MFP OPTIONLEXMARK C790/X790 SE</v>
      </c>
      <c r="C69" s="33">
        <v>18839.111400000002</v>
      </c>
      <c r="D69" s="193">
        <f t="shared" si="0"/>
        <v>19781.066970000003</v>
      </c>
      <c r="E69" s="193">
        <f t="shared" si="1"/>
        <v>22154.795006400007</v>
      </c>
      <c r="F69" s="101">
        <f>VLOOKUP(A69,PN!B74:C1971,2,FALSE)</f>
        <v>18592.699999999997</v>
      </c>
      <c r="G69" s="64">
        <f t="shared" ref="G69:G132" si="3">(C69-F69)/F69</f>
        <v>1.3253126226960288E-2</v>
      </c>
    </row>
    <row r="70" spans="1:7">
      <c r="A70" s="198" t="s">
        <v>448</v>
      </c>
      <c r="B70" s="106" t="str">
        <f>VLOOKUP(A70,PN!B75:D1972,3,FALSE)</f>
        <v>MFP OPTIONLEXMARK C790/X790 SE</v>
      </c>
      <c r="C70" s="33">
        <v>18839.111400000002</v>
      </c>
      <c r="D70" s="193">
        <f t="shared" si="0"/>
        <v>19781.066970000003</v>
      </c>
      <c r="E70" s="193">
        <f t="shared" si="1"/>
        <v>22154.795006400007</v>
      </c>
      <c r="F70" s="101">
        <f>VLOOKUP(A70,PN!B75:C1972,2,FALSE)</f>
        <v>14682.499999999998</v>
      </c>
      <c r="G70" s="64">
        <f t="shared" si="3"/>
        <v>0.28309970372892929</v>
      </c>
    </row>
    <row r="71" spans="1:7">
      <c r="A71" s="198" t="s">
        <v>450</v>
      </c>
      <c r="B71" s="106" t="str">
        <f>VLOOKUP(A71,PN!B76:D1973,3,FALSE)</f>
        <v>MFP OPTIONLEXMARK C790/X790 SE</v>
      </c>
      <c r="C71" s="33">
        <v>14893.4568</v>
      </c>
      <c r="D71" s="193">
        <f t="shared" ref="D71:D134" si="4">C71*1.05</f>
        <v>15638.129640000001</v>
      </c>
      <c r="E71" s="193">
        <f t="shared" ref="E71:E134" si="5">D71*1.12</f>
        <v>17514.705196800001</v>
      </c>
      <c r="F71" s="101">
        <f>VLOOKUP(A71,PN!B76:C1973,2,FALSE)</f>
        <v>26572.699999999997</v>
      </c>
      <c r="G71" s="64">
        <f t="shared" si="3"/>
        <v>-0.43952037993880932</v>
      </c>
    </row>
    <row r="72" spans="1:7">
      <c r="A72" s="198" t="s">
        <v>453</v>
      </c>
      <c r="B72" s="106" t="str">
        <f>VLOOKUP(A72,PN!B77:D1974,3,FALSE)</f>
        <v>Lexmark X79x Forms and Bar Code Card</v>
      </c>
      <c r="C72" s="33">
        <v>5140.4655000000002</v>
      </c>
      <c r="D72" s="193">
        <f t="shared" si="4"/>
        <v>5397.4887750000007</v>
      </c>
      <c r="E72" s="193">
        <f t="shared" si="5"/>
        <v>6045.1874280000011</v>
      </c>
      <c r="F72" s="101">
        <f>VLOOKUP(A72,PN!B77:C1974,2,FALSE)</f>
        <v>10160.5</v>
      </c>
      <c r="G72" s="64">
        <f t="shared" si="3"/>
        <v>-0.49407356921411344</v>
      </c>
    </row>
    <row r="73" spans="1:7">
      <c r="A73" s="198" t="s">
        <v>459</v>
      </c>
      <c r="B73" s="106" t="str">
        <f>VLOOKUP(A73,PN!B78:D1975,3,FALSE)</f>
        <v>Lexmark X79x Card for PRESCRIBE</v>
      </c>
      <c r="C73" s="33">
        <v>8194.9450000000015</v>
      </c>
      <c r="D73" s="193">
        <f t="shared" si="4"/>
        <v>8604.6922500000019</v>
      </c>
      <c r="E73" s="193">
        <f t="shared" si="5"/>
        <v>9637.2553200000038</v>
      </c>
      <c r="F73" s="101">
        <f>VLOOKUP(A73,PN!B78:C1975,2,FALSE)</f>
        <v>9867.9</v>
      </c>
      <c r="G73" s="64">
        <f t="shared" si="3"/>
        <v>-0.16953505811773509</v>
      </c>
    </row>
    <row r="74" spans="1:7">
      <c r="A74" s="198" t="s">
        <v>277</v>
      </c>
      <c r="B74" s="106" t="str">
        <f>VLOOKUP(A74,PN!B79:D1976,3,FALSE)</f>
        <v xml:space="preserve">Tandem Tray Module (2520 Sheet Input Option)  </v>
      </c>
      <c r="C74" s="33">
        <v>7973.4600000000009</v>
      </c>
      <c r="D74" s="193">
        <f t="shared" si="4"/>
        <v>8372.1330000000016</v>
      </c>
      <c r="E74" s="193">
        <f t="shared" si="5"/>
        <v>9376.7889600000035</v>
      </c>
      <c r="F74" s="101">
        <f>VLOOKUP(A74,PN!B79:C1976,2,FALSE)</f>
        <v>52559.5</v>
      </c>
      <c r="G74" s="64">
        <f t="shared" si="3"/>
        <v>-0.84829650205957063</v>
      </c>
    </row>
    <row r="75" spans="1:7">
      <c r="A75" s="198" t="s">
        <v>281</v>
      </c>
      <c r="B75" s="106" t="str">
        <f>VLOOKUP(A75,PN!B80:D1977,3,FALSE)</f>
        <v xml:space="preserve">Standard office Finisher 4-hole </v>
      </c>
      <c r="C75" s="33">
        <v>33229.5959</v>
      </c>
      <c r="D75" s="193">
        <f t="shared" si="4"/>
        <v>34891.075695</v>
      </c>
      <c r="E75" s="193">
        <f t="shared" si="5"/>
        <v>39078.004778400005</v>
      </c>
      <c r="F75" s="101">
        <f>VLOOKUP(A75,PN!B80:C1977,2,FALSE)</f>
        <v>79318.399999999994</v>
      </c>
      <c r="G75" s="64">
        <f t="shared" si="3"/>
        <v>-0.58106068831443902</v>
      </c>
    </row>
    <row r="76" spans="1:7">
      <c r="A76" s="198" t="s">
        <v>295</v>
      </c>
      <c r="B76" s="106" t="str">
        <f>VLOOKUP(A76,PN!B81:D1978,3,FALSE)</f>
        <v>Lexmark X95x PRESCRIBE Card</v>
      </c>
      <c r="C76" s="33">
        <v>50130.109499999999</v>
      </c>
      <c r="D76" s="193">
        <f t="shared" si="4"/>
        <v>52636.614975000004</v>
      </c>
      <c r="E76" s="193">
        <f t="shared" si="5"/>
        <v>58953.008772000008</v>
      </c>
      <c r="F76" s="101">
        <f>VLOOKUP(A76,PN!B81:C1978,2,FALSE)</f>
        <v>9867.9</v>
      </c>
      <c r="G76" s="64">
        <f t="shared" si="3"/>
        <v>4.0801193263004283</v>
      </c>
    </row>
    <row r="77" spans="1:7">
      <c r="A77" s="198" t="s">
        <v>279</v>
      </c>
      <c r="B77" s="106" t="str">
        <f>VLOOKUP(A77,PN!B82:D1979,3,FALSE)</f>
        <v xml:space="preserve">High capacity feeder (2000 Sheet input Option) </v>
      </c>
      <c r="C77" s="33">
        <v>7973.4600000000009</v>
      </c>
      <c r="D77" s="193">
        <f t="shared" si="4"/>
        <v>8372.1330000000016</v>
      </c>
      <c r="E77" s="193">
        <f t="shared" si="5"/>
        <v>9376.7889600000035</v>
      </c>
      <c r="F77" s="101">
        <f>VLOOKUP(A77,PN!B82:C1979,2,FALSE)</f>
        <v>34179.599999999999</v>
      </c>
      <c r="G77" s="64">
        <f t="shared" si="3"/>
        <v>-0.76671874451427169</v>
      </c>
    </row>
    <row r="78" spans="1:7">
      <c r="A78" s="198" t="s">
        <v>829</v>
      </c>
      <c r="B78" s="106" t="str">
        <f>VLOOKUP(A78,PN!B83:D1980,3,FALSE)</f>
        <v>M/MS/MX 250-Sheet Tray for 31x, 41x, 51x, 61x Series</v>
      </c>
      <c r="C78" s="33">
        <v>22953.9</v>
      </c>
      <c r="D78" s="193">
        <f t="shared" si="4"/>
        <v>24101.595000000001</v>
      </c>
      <c r="E78" s="193">
        <f t="shared" si="5"/>
        <v>26993.786400000005</v>
      </c>
      <c r="F78" s="101">
        <f>VLOOKUP(A78,PN!B83:C1980,2,FALSE)</f>
        <v>4072.6</v>
      </c>
      <c r="G78" s="64">
        <f t="shared" si="3"/>
        <v>4.6361783627166933</v>
      </c>
    </row>
    <row r="79" spans="1:7">
      <c r="A79" s="198" t="s">
        <v>831</v>
      </c>
      <c r="B79" s="106" t="str">
        <f>VLOOKUP(A79,PN!B84:D1981,3,FALSE)</f>
        <v>MS/MX 550-Sheet Tray for 31x, 41x, 51x, 61x Series</v>
      </c>
      <c r="C79" s="33">
        <v>2414.1865000000003</v>
      </c>
      <c r="D79" s="193">
        <f t="shared" si="4"/>
        <v>2534.8958250000005</v>
      </c>
      <c r="E79" s="193">
        <f t="shared" si="5"/>
        <v>2839.0833240000006</v>
      </c>
      <c r="F79" s="101">
        <f>VLOOKUP(A79,PN!B84:C1981,2,FALSE)</f>
        <v>5122.6000000000004</v>
      </c>
      <c r="G79" s="64">
        <f t="shared" si="3"/>
        <v>-0.52871852184437584</v>
      </c>
    </row>
    <row r="80" spans="1:7">
      <c r="A80" s="198" t="s">
        <v>866</v>
      </c>
      <c r="B80" s="106" t="str">
        <f>VLOOKUP(A80,PN!B85:D1982,3,FALSE)</f>
        <v>256MB User Flash Memory</v>
      </c>
      <c r="C80" s="33">
        <v>3410.8690000000006</v>
      </c>
      <c r="D80" s="193">
        <f t="shared" si="4"/>
        <v>3581.4124500000007</v>
      </c>
      <c r="E80" s="193">
        <f t="shared" si="5"/>
        <v>4011.1819440000013</v>
      </c>
      <c r="F80" s="101">
        <f>VLOOKUP(A80,PN!B85:C1982,2,FALSE)</f>
        <v>1519</v>
      </c>
      <c r="G80" s="64">
        <f t="shared" si="3"/>
        <v>1.2454700460829498</v>
      </c>
    </row>
    <row r="81" spans="1:7">
      <c r="A81" s="198" t="s">
        <v>928</v>
      </c>
      <c r="B81" s="106" t="str">
        <f>VLOOKUP(A81,PN!B86:D1983,3,FALSE)</f>
        <v>MS510dn/MS610dn Forms and Bar Code Card</v>
      </c>
      <c r="C81" s="33">
        <v>1812.15</v>
      </c>
      <c r="D81" s="193">
        <f t="shared" si="4"/>
        <v>1902.7575000000002</v>
      </c>
      <c r="E81" s="193">
        <f t="shared" si="5"/>
        <v>2131.0884000000005</v>
      </c>
      <c r="F81" s="101">
        <f>VLOOKUP(A81,PN!B86:C1983,2,FALSE)</f>
        <v>10375.4</v>
      </c>
      <c r="G81" s="64">
        <f t="shared" si="3"/>
        <v>-0.82534167357403088</v>
      </c>
    </row>
    <row r="82" spans="1:7">
      <c r="A82" s="198" t="s">
        <v>851</v>
      </c>
      <c r="B82" s="106" t="str">
        <f>VLOOKUP(A82,PN!B87:D1984,3,FALSE)</f>
        <v>MS81x SeriesHigh Capacity Offset Stacker (1500 sheets)</v>
      </c>
      <c r="C82" s="33">
        <v>8615.7664999999997</v>
      </c>
      <c r="D82" s="193">
        <f t="shared" si="4"/>
        <v>9046.5548249999993</v>
      </c>
      <c r="E82" s="193">
        <f t="shared" si="5"/>
        <v>10132.141404</v>
      </c>
      <c r="F82" s="101">
        <f>VLOOKUP(A82,PN!B87:C1984,2,FALSE)</f>
        <v>19901.7</v>
      </c>
      <c r="G82" s="64">
        <f t="shared" si="3"/>
        <v>-0.56708389233080592</v>
      </c>
    </row>
    <row r="83" spans="1:7">
      <c r="A83" s="198" t="s">
        <v>847</v>
      </c>
      <c r="B83" s="106" t="str">
        <f>VLOOKUP(A83,PN!B88:D1985,3,FALSE)</f>
        <v>MS81x SeriesOffset Stacker (500-sheet)</v>
      </c>
      <c r="C83" s="33">
        <v>10872.900000000001</v>
      </c>
      <c r="D83" s="193">
        <f t="shared" si="4"/>
        <v>11416.545000000002</v>
      </c>
      <c r="E83" s="193">
        <f t="shared" si="5"/>
        <v>12786.530400000003</v>
      </c>
      <c r="F83" s="101">
        <f>VLOOKUP(A83,PN!B88:C1985,2,FALSE)</f>
        <v>8335.6</v>
      </c>
      <c r="G83" s="64">
        <f t="shared" si="3"/>
        <v>0.30439320504822698</v>
      </c>
    </row>
    <row r="84" spans="1:7">
      <c r="A84" s="198" t="s">
        <v>837</v>
      </c>
      <c r="B84" s="106" t="str">
        <f>VLOOKUP(A84,PN!B89:D1986,3,FALSE)</f>
        <v>MS81x/ MX71x Series550-Sheet Tray</v>
      </c>
      <c r="C84" s="33">
        <v>4550.51</v>
      </c>
      <c r="D84" s="193">
        <f t="shared" si="4"/>
        <v>4778.0355000000009</v>
      </c>
      <c r="E84" s="193">
        <f t="shared" si="5"/>
        <v>5351.3997600000012</v>
      </c>
      <c r="F84" s="101">
        <f>VLOOKUP(A84,PN!B89:C1986,2,FALSE)</f>
        <v>9261.7000000000007</v>
      </c>
      <c r="G84" s="64">
        <f t="shared" si="3"/>
        <v>-0.5086744334193507</v>
      </c>
    </row>
    <row r="85" spans="1:7">
      <c r="A85" s="198" t="s">
        <v>849</v>
      </c>
      <c r="B85" s="106" t="str">
        <f>VLOOKUP(A85,PN!B90:D1987,3,FALSE)</f>
        <v>MS81x Series4-Bin Mailbox</v>
      </c>
      <c r="C85" s="33">
        <v>3588.0570000000002</v>
      </c>
      <c r="D85" s="193">
        <f t="shared" si="4"/>
        <v>3767.4598500000006</v>
      </c>
      <c r="E85" s="193">
        <f t="shared" si="5"/>
        <v>4219.5550320000011</v>
      </c>
      <c r="F85" s="101">
        <f>VLOOKUP(A85,PN!B90:C1987,2,FALSE)</f>
        <v>11921.7</v>
      </c>
      <c r="G85" s="64">
        <f t="shared" si="3"/>
        <v>-0.69903143008128032</v>
      </c>
    </row>
    <row r="86" spans="1:7">
      <c r="A86" s="198" t="s">
        <v>922</v>
      </c>
      <c r="B86" s="106" t="str">
        <f>VLOOKUP(A86,PN!B91:D1988,3,FALSE)</f>
        <v>MS810n/MS810dn/MS811n/MS811dn, MS812dn PRESCRIBE Card</v>
      </c>
      <c r="C86" s="33">
        <v>5591.8922000000011</v>
      </c>
      <c r="D86" s="193">
        <f t="shared" si="4"/>
        <v>5871.4868100000012</v>
      </c>
      <c r="E86" s="193">
        <f t="shared" si="5"/>
        <v>6576.0652272000016</v>
      </c>
      <c r="F86" s="101">
        <f>VLOOKUP(A86,PN!B91:C1988,2,FALSE)</f>
        <v>10039.4</v>
      </c>
      <c r="G86" s="64">
        <f t="shared" si="3"/>
        <v>-0.4430053389644798</v>
      </c>
    </row>
    <row r="87" spans="1:7">
      <c r="A87" s="198" t="s">
        <v>839</v>
      </c>
      <c r="B87" s="106" t="str">
        <f>VLOOKUP(A87,PN!B92:D1989,3,FALSE)</f>
        <v>MS81x/ MX71x Series2100-Sheet Tray</v>
      </c>
      <c r="C87" s="33">
        <v>7929.1630000000005</v>
      </c>
      <c r="D87" s="193">
        <f t="shared" si="4"/>
        <v>8325.6211500000009</v>
      </c>
      <c r="E87" s="193">
        <f t="shared" si="5"/>
        <v>9324.6956880000016</v>
      </c>
      <c r="F87" s="101">
        <f>VLOOKUP(A87,PN!B92:C1989,2,FALSE)</f>
        <v>19901.7</v>
      </c>
      <c r="G87" s="64">
        <f t="shared" si="3"/>
        <v>-0.60158363355894218</v>
      </c>
    </row>
    <row r="88" spans="1:7">
      <c r="A88" s="198" t="s">
        <v>835</v>
      </c>
      <c r="B88" s="106" t="str">
        <f>VLOOKUP(A88,PN!B93:D1990,3,FALSE)</f>
        <v>MS81x/ MX71x Series250-Sheet Tray</v>
      </c>
      <c r="C88" s="33">
        <v>13611.26</v>
      </c>
      <c r="D88" s="193">
        <f t="shared" si="4"/>
        <v>14291.823</v>
      </c>
      <c r="E88" s="193">
        <f t="shared" si="5"/>
        <v>16006.841760000001</v>
      </c>
      <c r="F88" s="101">
        <f>VLOOKUP(A88,PN!B93:C1990,2,FALSE)</f>
        <v>7907.2</v>
      </c>
      <c r="G88" s="64">
        <f t="shared" si="3"/>
        <v>0.72137545528126268</v>
      </c>
    </row>
    <row r="89" spans="1:7">
      <c r="A89" s="198" t="s">
        <v>855</v>
      </c>
      <c r="B89" s="106" t="str">
        <f>VLOOKUP(A89,PN!B94:D1991,3,FALSE)</f>
        <v>MS81x/ MX71x SeriesCaster Base</v>
      </c>
      <c r="C89" s="33">
        <v>2718.2250000000004</v>
      </c>
      <c r="D89" s="193">
        <f t="shared" si="4"/>
        <v>2854.1362500000005</v>
      </c>
      <c r="E89" s="193">
        <f t="shared" si="5"/>
        <v>3196.6326000000008</v>
      </c>
      <c r="F89" s="101">
        <f>VLOOKUP(A89,PN!B94:C1991,2,FALSE)</f>
        <v>11554.2</v>
      </c>
      <c r="G89" s="64">
        <f t="shared" si="3"/>
        <v>-0.76474139274030217</v>
      </c>
    </row>
    <row r="90" spans="1:7">
      <c r="A90" s="198" t="s">
        <v>864</v>
      </c>
      <c r="B90" s="106" t="str">
        <f>VLOOKUP(A90,PN!B95:D1992,3,FALSE)</f>
        <v>CS/CX 410, 510 550-Sheet Tray</v>
      </c>
      <c r="C90" s="33">
        <v>10188.310000000001</v>
      </c>
      <c r="D90" s="193">
        <f t="shared" si="4"/>
        <v>10697.725500000002</v>
      </c>
      <c r="E90" s="193">
        <f t="shared" si="5"/>
        <v>11981.452560000003</v>
      </c>
      <c r="F90" s="101">
        <f>VLOOKUP(A90,PN!B95:C1992,2,FALSE)</f>
        <v>5637.1</v>
      </c>
      <c r="G90" s="64">
        <f t="shared" si="3"/>
        <v>0.80736726330914843</v>
      </c>
    </row>
    <row r="91" spans="1:7">
      <c r="A91" s="198" t="s">
        <v>1413</v>
      </c>
      <c r="B91" s="106" t="str">
        <f>VLOOKUP(A91,PN!B96:D1993,3,FALSE)</f>
        <v>C750/C752/C760/C762 Waste Toner Container</v>
      </c>
      <c r="C91" s="33">
        <v>3714.9075000000003</v>
      </c>
      <c r="D91" s="193">
        <f t="shared" si="4"/>
        <v>3900.6528750000002</v>
      </c>
      <c r="E91" s="193">
        <f t="shared" si="5"/>
        <v>4368.7312200000006</v>
      </c>
      <c r="F91" s="101">
        <f>VLOOKUP(A91,PN!B96:C1993,2,FALSE)</f>
        <v>393.09</v>
      </c>
      <c r="G91" s="64">
        <f t="shared" si="3"/>
        <v>8.4505265969625292</v>
      </c>
    </row>
    <row r="92" spans="1:7">
      <c r="A92" s="198" t="s">
        <v>1421</v>
      </c>
      <c r="B92" s="106" t="str">
        <f>VLOOKUP(A92,PN!B97:D1994,3,FALSE)</f>
        <v>T62X/C750/C752/C760/C762/C910/C912 Lexmark Staple Cartridges</v>
      </c>
      <c r="C92" s="33">
        <v>322.16000000000003</v>
      </c>
      <c r="D92" s="193">
        <f t="shared" si="4"/>
        <v>338.26800000000003</v>
      </c>
      <c r="E92" s="193">
        <f t="shared" si="5"/>
        <v>378.86016000000006</v>
      </c>
      <c r="F92" s="101">
        <f>VLOOKUP(A92,PN!B97:C1994,2,FALSE)</f>
        <v>1243.04</v>
      </c>
      <c r="G92" s="64">
        <f t="shared" si="3"/>
        <v>-0.74082893551293594</v>
      </c>
    </row>
    <row r="93" spans="1:7">
      <c r="A93" s="198" t="s">
        <v>1439</v>
      </c>
      <c r="B93" s="106" t="str">
        <f>VLOOKUP(A93,PN!B98:D1995,3,FALSE)</f>
        <v>Lexmark X422 12k Return Program Print Cartridge</v>
      </c>
      <c r="C93" s="33">
        <v>1121.1168</v>
      </c>
      <c r="D93" s="193">
        <f t="shared" si="4"/>
        <v>1177.17264</v>
      </c>
      <c r="E93" s="193">
        <f t="shared" si="5"/>
        <v>1318.4333568000002</v>
      </c>
      <c r="F93" s="101">
        <f>VLOOKUP(A93,PN!B98:C1995,2,FALSE)</f>
        <v>6812.58</v>
      </c>
      <c r="G93" s="64">
        <f t="shared" si="3"/>
        <v>-0.83543432884457869</v>
      </c>
    </row>
    <row r="94" spans="1:7">
      <c r="A94" s="198" t="s">
        <v>1482</v>
      </c>
      <c r="B94" s="106" t="str">
        <f>VLOOKUP(A94,PN!B99:D1996,3,FALSE)</f>
        <v>T63X 21k @ 5% Return Program Print Cartridges</v>
      </c>
      <c r="C94" s="33">
        <v>5094.1550000000007</v>
      </c>
      <c r="D94" s="193">
        <f t="shared" si="4"/>
        <v>5348.8627500000011</v>
      </c>
      <c r="E94" s="193">
        <f t="shared" si="5"/>
        <v>5990.7262800000017</v>
      </c>
      <c r="F94" s="101">
        <f>VLOOKUP(A94,PN!B99:C1996,2,FALSE)</f>
        <v>10042.75</v>
      </c>
      <c r="G94" s="64">
        <f t="shared" si="3"/>
        <v>-0.49275298100619841</v>
      </c>
    </row>
    <row r="95" spans="1:7">
      <c r="A95" s="198" t="s">
        <v>1484</v>
      </c>
      <c r="B95" s="106" t="str">
        <f>VLOOKUP(A95,PN!B100:D1997,3,FALSE)</f>
        <v>T632/T634 32k @ 5% Return Program Print Cartridges</v>
      </c>
      <c r="C95" s="33">
        <v>5959.96</v>
      </c>
      <c r="D95" s="193">
        <f t="shared" si="4"/>
        <v>6257.9580000000005</v>
      </c>
      <c r="E95" s="193">
        <f t="shared" si="5"/>
        <v>7008.9129600000015</v>
      </c>
      <c r="F95" s="101">
        <f>VLOOKUP(A95,PN!B100:C1997,2,FALSE)</f>
        <v>10824.35</v>
      </c>
      <c r="G95" s="64">
        <f t="shared" si="3"/>
        <v>-0.44939326610835756</v>
      </c>
    </row>
    <row r="96" spans="1:7">
      <c r="A96" s="198" t="s">
        <v>1488</v>
      </c>
      <c r="B96" s="106" t="str">
        <f>VLOOKUP(A96,PN!B101:D1998,3,FALSE)</f>
        <v>Photoconductor Kit</v>
      </c>
      <c r="C96" s="33">
        <v>5959.96</v>
      </c>
      <c r="D96" s="193">
        <f t="shared" si="4"/>
        <v>6257.9580000000005</v>
      </c>
      <c r="E96" s="193">
        <f t="shared" si="5"/>
        <v>7008.9129600000015</v>
      </c>
      <c r="F96" s="101">
        <f>VLOOKUP(A96,PN!B101:C1998,2,FALSE)</f>
        <v>1960.44</v>
      </c>
      <c r="G96" s="64">
        <f t="shared" si="3"/>
        <v>2.0401134439207524</v>
      </c>
    </row>
    <row r="97" spans="1:7">
      <c r="A97" s="198" t="s">
        <v>1501</v>
      </c>
      <c r="B97" s="106" t="str">
        <f>VLOOKUP(A97,PN!B102:D1999,3,FALSE)</f>
        <v>Cyan Toner Cartridge (14k)</v>
      </c>
      <c r="C97" s="33">
        <v>1018.8310000000001</v>
      </c>
      <c r="D97" s="193">
        <f t="shared" si="4"/>
        <v>1069.7725500000001</v>
      </c>
      <c r="E97" s="193">
        <f t="shared" si="5"/>
        <v>1198.1452560000002</v>
      </c>
      <c r="F97" s="101">
        <f>VLOOKUP(A97,PN!B102:C1999,2,FALSE)</f>
        <v>10310.370000000001</v>
      </c>
      <c r="G97" s="64">
        <f t="shared" si="3"/>
        <v>-0.9011838566414202</v>
      </c>
    </row>
    <row r="98" spans="1:7">
      <c r="A98" s="198" t="s">
        <v>1503</v>
      </c>
      <c r="B98" s="106" t="str">
        <f>VLOOKUP(A98,PN!B103:D2000,3,FALSE)</f>
        <v>Magenta Toner Cartridge (14k)</v>
      </c>
      <c r="C98" s="33">
        <v>6644.55</v>
      </c>
      <c r="D98" s="193">
        <f t="shared" si="4"/>
        <v>6976.7775000000001</v>
      </c>
      <c r="E98" s="193">
        <f t="shared" si="5"/>
        <v>7813.9908000000005</v>
      </c>
      <c r="F98" s="101">
        <f>VLOOKUP(A98,PN!B103:C2000,2,FALSE)</f>
        <v>10310.370000000001</v>
      </c>
      <c r="G98" s="64">
        <f t="shared" si="3"/>
        <v>-0.35554689113969723</v>
      </c>
    </row>
    <row r="99" spans="1:7">
      <c r="A99" s="198" t="s">
        <v>1505</v>
      </c>
      <c r="B99" s="106" t="str">
        <f>VLOOKUP(A99,PN!B104:D2001,3,FALSE)</f>
        <v>Yellow Toner Cartridge (14k)</v>
      </c>
      <c r="C99" s="33">
        <v>6644.55</v>
      </c>
      <c r="D99" s="193">
        <f t="shared" si="4"/>
        <v>6976.7775000000001</v>
      </c>
      <c r="E99" s="193">
        <f t="shared" si="5"/>
        <v>7813.9908000000005</v>
      </c>
      <c r="F99" s="101">
        <f>VLOOKUP(A99,PN!B104:C2001,2,FALSE)</f>
        <v>10310.370000000001</v>
      </c>
      <c r="G99" s="64">
        <f t="shared" si="3"/>
        <v>-0.35554689113969723</v>
      </c>
    </row>
    <row r="100" spans="1:7">
      <c r="A100" s="198" t="s">
        <v>1507</v>
      </c>
      <c r="B100" s="106" t="str">
        <f>VLOOKUP(A100,PN!B105:D2002,3,FALSE)</f>
        <v>Black Toner Cartridge w/OCR (14k)</v>
      </c>
      <c r="C100" s="33">
        <v>6644.55</v>
      </c>
      <c r="D100" s="193">
        <f t="shared" si="4"/>
        <v>6976.7775000000001</v>
      </c>
      <c r="E100" s="193">
        <f t="shared" si="5"/>
        <v>7813.9908000000005</v>
      </c>
      <c r="F100" s="101">
        <f>VLOOKUP(A100,PN!B105:C2002,2,FALSE)</f>
        <v>6545.37</v>
      </c>
      <c r="G100" s="64">
        <f t="shared" si="3"/>
        <v>1.5152695722319792E-2</v>
      </c>
    </row>
    <row r="101" spans="1:7">
      <c r="A101" s="198" t="s">
        <v>1509</v>
      </c>
      <c r="B101" s="106" t="str">
        <f>VLOOKUP(A101,PN!B106:D2003,3,FALSE)</f>
        <v>3 Color (kit) Photo Developer (28k)</v>
      </c>
      <c r="C101" s="33">
        <v>3422.9500000000003</v>
      </c>
      <c r="D101" s="193">
        <f t="shared" si="4"/>
        <v>3594.0975000000003</v>
      </c>
      <c r="E101" s="193">
        <f t="shared" si="5"/>
        <v>4025.3892000000005</v>
      </c>
      <c r="F101" s="101">
        <f>VLOOKUP(A101,PN!B106:C2003,2,FALSE)</f>
        <v>5840.49</v>
      </c>
      <c r="G101" s="64">
        <f t="shared" si="3"/>
        <v>-0.41392759854053335</v>
      </c>
    </row>
    <row r="102" spans="1:7">
      <c r="A102" s="198" t="s">
        <v>1511</v>
      </c>
      <c r="B102" s="106" t="str">
        <f>VLOOKUP(A102,PN!B107:D2004,3,FALSE)</f>
        <v>Black Photo Developer (28k)</v>
      </c>
      <c r="C102" s="33">
        <v>3986.7300000000005</v>
      </c>
      <c r="D102" s="193">
        <f t="shared" si="4"/>
        <v>4186.0665000000008</v>
      </c>
      <c r="E102" s="193">
        <f t="shared" si="5"/>
        <v>4688.3944800000017</v>
      </c>
      <c r="F102" s="101">
        <f>VLOOKUP(A102,PN!B107:C2004,2,FALSE)</f>
        <v>1723.68</v>
      </c>
      <c r="G102" s="64">
        <f t="shared" si="3"/>
        <v>1.3129177109440269</v>
      </c>
    </row>
    <row r="103" spans="1:7">
      <c r="A103" s="198" t="s">
        <v>1544</v>
      </c>
      <c r="B103" s="106" t="str">
        <f>VLOOKUP(A103,PN!B108:D2005,3,FALSE)</f>
        <v>C752/C762 Cyan High Yield Return Program Cartridge (15k)</v>
      </c>
      <c r="C103" s="33">
        <v>1328.91</v>
      </c>
      <c r="D103" s="193">
        <f t="shared" si="4"/>
        <v>1395.3555000000001</v>
      </c>
      <c r="E103" s="193">
        <f t="shared" si="5"/>
        <v>1562.7981600000003</v>
      </c>
      <c r="F103" s="101">
        <f>VLOOKUP(A103,PN!B108:C2005,2,FALSE)</f>
        <v>12541.77</v>
      </c>
      <c r="G103" s="64">
        <f t="shared" si="3"/>
        <v>-0.89404127168653225</v>
      </c>
    </row>
    <row r="104" spans="1:7">
      <c r="A104" s="198" t="s">
        <v>1546</v>
      </c>
      <c r="B104" s="106" t="str">
        <f>VLOOKUP(A104,PN!B109:D2006,3,FALSE)</f>
        <v>C752/C762 Black  High Yield Return Program Cartridge (15k)</v>
      </c>
      <c r="C104" s="33">
        <v>7208.3300000000008</v>
      </c>
      <c r="D104" s="193">
        <f t="shared" si="4"/>
        <v>7568.7465000000011</v>
      </c>
      <c r="E104" s="193">
        <f t="shared" si="5"/>
        <v>8476.9960800000026</v>
      </c>
      <c r="F104" s="101">
        <f>VLOOKUP(A104,PN!B109:C2006,2,FALSE)</f>
        <v>5319.43</v>
      </c>
      <c r="G104" s="64">
        <f t="shared" si="3"/>
        <v>0.35509443680995906</v>
      </c>
    </row>
    <row r="105" spans="1:7">
      <c r="A105" s="198" t="s">
        <v>1548</v>
      </c>
      <c r="B105" s="106" t="str">
        <f>VLOOKUP(A105,PN!B110:D2007,3,FALSE)</f>
        <v>C752/C762 Magenta High Yield Return Program Cartridge (15k)</v>
      </c>
      <c r="C105" s="33">
        <v>3422.9500000000003</v>
      </c>
      <c r="D105" s="193">
        <f t="shared" si="4"/>
        <v>3594.0975000000003</v>
      </c>
      <c r="E105" s="193">
        <f t="shared" si="5"/>
        <v>4025.3892000000005</v>
      </c>
      <c r="F105" s="101">
        <f>VLOOKUP(A105,PN!B110:C2007,2,FALSE)</f>
        <v>12541.77</v>
      </c>
      <c r="G105" s="64">
        <f t="shared" si="3"/>
        <v>-0.72707600282894669</v>
      </c>
    </row>
    <row r="106" spans="1:7">
      <c r="A106" s="198" t="s">
        <v>1550</v>
      </c>
      <c r="B106" s="106" t="str">
        <f>VLOOKUP(A106,PN!B111:D2008,3,FALSE)</f>
        <v>C752/C762 Yellow High Yield Return Program Cartridge (15k)</v>
      </c>
      <c r="C106" s="33">
        <v>7208.3300000000008</v>
      </c>
      <c r="D106" s="193">
        <f t="shared" si="4"/>
        <v>7568.7465000000011</v>
      </c>
      <c r="E106" s="193">
        <f t="shared" si="5"/>
        <v>8476.9960800000026</v>
      </c>
      <c r="F106" s="101">
        <f>VLOOKUP(A106,PN!B111:C2008,2,FALSE)</f>
        <v>12541.77</v>
      </c>
      <c r="G106" s="64">
        <f t="shared" si="3"/>
        <v>-0.42525417066331145</v>
      </c>
    </row>
    <row r="107" spans="1:7">
      <c r="A107" s="198" t="s">
        <v>1586</v>
      </c>
      <c r="B107" s="106" t="str">
        <f>VLOOKUP(A107,PN!B112:D2009,3,FALSE)</f>
        <v>C510 Photodeveloper Cartridge (40K Planes)</v>
      </c>
      <c r="C107" s="33">
        <v>7208.3300000000008</v>
      </c>
      <c r="D107" s="193">
        <f t="shared" si="4"/>
        <v>7568.7465000000011</v>
      </c>
      <c r="E107" s="193">
        <f t="shared" si="5"/>
        <v>8476.9960800000026</v>
      </c>
      <c r="F107" s="101">
        <f>VLOOKUP(A107,PN!B112:C2009,2,FALSE)</f>
        <v>6663.35</v>
      </c>
      <c r="G107" s="64">
        <f t="shared" si="3"/>
        <v>8.1787689375464365E-2</v>
      </c>
    </row>
    <row r="108" spans="1:7">
      <c r="A108" s="198" t="s">
        <v>1588</v>
      </c>
      <c r="B108" s="106" t="str">
        <f>VLOOKUP(A108,PN!B113:D2010,3,FALSE)</f>
        <v>C510 Waste Toner Bottle (12K Planes)</v>
      </c>
      <c r="C108" s="33">
        <v>5678.0700000000006</v>
      </c>
      <c r="D108" s="193">
        <f t="shared" si="4"/>
        <v>5961.973500000001</v>
      </c>
      <c r="E108" s="193">
        <f t="shared" si="5"/>
        <v>6677.4103200000018</v>
      </c>
      <c r="F108" s="101">
        <f>VLOOKUP(A108,PN!B113:C2010,2,FALSE)</f>
        <v>179.67</v>
      </c>
      <c r="G108" s="64">
        <f t="shared" si="3"/>
        <v>30.602771748205047</v>
      </c>
    </row>
    <row r="109" spans="1:7">
      <c r="A109" s="198" t="s">
        <v>1590</v>
      </c>
      <c r="B109" s="106" t="str">
        <f>VLOOKUP(A109,PN!B114:D2011,3,FALSE)</f>
        <v>C510 Cyan High Yield Cartridge (6.6K)</v>
      </c>
      <c r="C109" s="33">
        <v>161.08000000000001</v>
      </c>
      <c r="D109" s="193">
        <f t="shared" si="4"/>
        <v>169.13400000000001</v>
      </c>
      <c r="E109" s="193">
        <f t="shared" si="5"/>
        <v>189.43008000000003</v>
      </c>
      <c r="F109" s="101">
        <f>VLOOKUP(A109,PN!B114:C2011,2,FALSE)</f>
        <v>7093.12</v>
      </c>
      <c r="G109" s="64">
        <f t="shared" si="3"/>
        <v>-0.97729067039610218</v>
      </c>
    </row>
    <row r="110" spans="1:7">
      <c r="A110" s="198" t="s">
        <v>1592</v>
      </c>
      <c r="B110" s="106" t="str">
        <f>VLOOKUP(A110,PN!B115:D2012,3,FALSE)</f>
        <v>C510 Magenta High Yield Cartridge (6.6K)</v>
      </c>
      <c r="C110" s="33">
        <v>5718.34</v>
      </c>
      <c r="D110" s="193">
        <f t="shared" si="4"/>
        <v>6004.2570000000005</v>
      </c>
      <c r="E110" s="193">
        <f t="shared" si="5"/>
        <v>6724.7678400000013</v>
      </c>
      <c r="F110" s="101">
        <f>VLOOKUP(A110,PN!B115:C2012,2,FALSE)</f>
        <v>7093.12</v>
      </c>
      <c r="G110" s="64">
        <f t="shared" si="3"/>
        <v>-0.19381879906162588</v>
      </c>
    </row>
    <row r="111" spans="1:7">
      <c r="A111" s="198" t="s">
        <v>1594</v>
      </c>
      <c r="B111" s="106" t="str">
        <f>VLOOKUP(A111,PN!B116:D2013,3,FALSE)</f>
        <v>C510 Yellow High Yield  Cartridge (6.6K)</v>
      </c>
      <c r="C111" s="33">
        <v>5718.34</v>
      </c>
      <c r="D111" s="193">
        <f t="shared" si="4"/>
        <v>6004.2570000000005</v>
      </c>
      <c r="E111" s="193">
        <f t="shared" si="5"/>
        <v>6724.7678400000013</v>
      </c>
      <c r="F111" s="101">
        <f>VLOOKUP(A111,PN!B116:C2013,2,FALSE)</f>
        <v>7093.12</v>
      </c>
      <c r="G111" s="64">
        <f t="shared" si="3"/>
        <v>-0.19381879906162588</v>
      </c>
    </row>
    <row r="112" spans="1:7">
      <c r="A112" s="198" t="s">
        <v>1596</v>
      </c>
      <c r="B112" s="106" t="str">
        <f>VLOOKUP(A112,PN!B117:D2014,3,FALSE)</f>
        <v>C510 Black High Yield  Cartridge (10K)</v>
      </c>
      <c r="C112" s="33">
        <v>5718.34</v>
      </c>
      <c r="D112" s="193">
        <f t="shared" si="4"/>
        <v>6004.2570000000005</v>
      </c>
      <c r="E112" s="193">
        <f t="shared" si="5"/>
        <v>6724.7678400000013</v>
      </c>
      <c r="F112" s="101">
        <f>VLOOKUP(A112,PN!B117:C2014,2,FALSE)</f>
        <v>5339.43</v>
      </c>
      <c r="G112" s="64">
        <f t="shared" si="3"/>
        <v>7.0964503701705955E-2</v>
      </c>
    </row>
    <row r="113" spans="1:7">
      <c r="A113" s="198" t="s">
        <v>1604</v>
      </c>
      <c r="B113" s="106" t="str">
        <f>VLOOKUP(A113,PN!B118:D2015,3,FALSE)</f>
        <v>Staple 3-pack (5,000 per pack) (W840 / X85Xe)</v>
      </c>
      <c r="C113" s="33">
        <v>4268.62</v>
      </c>
      <c r="D113" s="193">
        <f t="shared" si="4"/>
        <v>4482.0510000000004</v>
      </c>
      <c r="E113" s="193">
        <f t="shared" si="5"/>
        <v>5019.8971200000005</v>
      </c>
      <c r="F113" s="101">
        <f>VLOOKUP(A113,PN!B118:C2015,2,FALSE)</f>
        <v>2651.17</v>
      </c>
      <c r="G113" s="64">
        <f t="shared" si="3"/>
        <v>0.61008913045938196</v>
      </c>
    </row>
    <row r="114" spans="1:7">
      <c r="A114" s="198" t="s">
        <v>1920</v>
      </c>
      <c r="B114" s="106" t="str">
        <f>VLOOKUP(A114,PN!B119:D2016,3,FALSE)</f>
        <v>C 920 cyan toner 15 K</v>
      </c>
      <c r="C114" s="33">
        <v>1698.9913000000001</v>
      </c>
      <c r="D114" s="193">
        <f t="shared" si="4"/>
        <v>1783.9408650000003</v>
      </c>
      <c r="E114" s="193">
        <f t="shared" si="5"/>
        <v>1998.0137688000004</v>
      </c>
      <c r="F114" s="101">
        <f>VLOOKUP(A114,PN!B119:C2016,2,FALSE)</f>
        <v>10035.67</v>
      </c>
      <c r="G114" s="64">
        <f t="shared" si="3"/>
        <v>-0.83070474617041024</v>
      </c>
    </row>
    <row r="115" spans="1:7">
      <c r="A115" s="198" t="s">
        <v>1922</v>
      </c>
      <c r="B115" s="106" t="str">
        <f>VLOOKUP(A115,PN!B120:D2017,3,FALSE)</f>
        <v>C 920 black toner 15 K</v>
      </c>
      <c r="C115" s="33">
        <v>5436.4500000000007</v>
      </c>
      <c r="D115" s="193">
        <f t="shared" si="4"/>
        <v>5708.2725000000009</v>
      </c>
      <c r="E115" s="193">
        <f t="shared" si="5"/>
        <v>6393.2652000000016</v>
      </c>
      <c r="F115" s="101">
        <f>VLOOKUP(A115,PN!B120:C2017,2,FALSE)</f>
        <v>6859.68</v>
      </c>
      <c r="G115" s="64">
        <f t="shared" si="3"/>
        <v>-0.2074776082849345</v>
      </c>
    </row>
    <row r="116" spans="1:7">
      <c r="A116" s="198" t="s">
        <v>1924</v>
      </c>
      <c r="B116" s="106" t="str">
        <f>VLOOKUP(A116,PN!B121:D2018,3,FALSE)</f>
        <v>C 920 magenta toner 15 K</v>
      </c>
      <c r="C116" s="33">
        <v>3020.2500000000005</v>
      </c>
      <c r="D116" s="193">
        <f t="shared" si="4"/>
        <v>3171.2625000000007</v>
      </c>
      <c r="E116" s="193">
        <f t="shared" si="5"/>
        <v>3551.8140000000012</v>
      </c>
      <c r="F116" s="101">
        <f>VLOOKUP(A116,PN!B121:C2018,2,FALSE)</f>
        <v>10035.67</v>
      </c>
      <c r="G116" s="64">
        <f t="shared" si="3"/>
        <v>-0.69904849402182412</v>
      </c>
    </row>
    <row r="117" spans="1:7">
      <c r="A117" s="198" t="s">
        <v>1926</v>
      </c>
      <c r="B117" s="106" t="str">
        <f>VLOOKUP(A117,PN!B122:D2019,3,FALSE)</f>
        <v>C 920 yellow toner 15 K</v>
      </c>
      <c r="C117" s="33">
        <v>5436.4500000000007</v>
      </c>
      <c r="D117" s="193">
        <f t="shared" si="4"/>
        <v>5708.2725000000009</v>
      </c>
      <c r="E117" s="193">
        <f t="shared" si="5"/>
        <v>6393.2652000000016</v>
      </c>
      <c r="F117" s="101">
        <f>VLOOKUP(A117,PN!B122:C2019,2,FALSE)</f>
        <v>10035.67</v>
      </c>
      <c r="G117" s="64">
        <f t="shared" si="3"/>
        <v>-0.45828728923928341</v>
      </c>
    </row>
    <row r="118" spans="1:7">
      <c r="A118" s="198" t="s">
        <v>1998</v>
      </c>
      <c r="B118" s="106" t="str">
        <f>VLOOKUP(A118,PN!B123:D2020,3,FALSE)</f>
        <v>30 k toner cart</v>
      </c>
      <c r="C118" s="33">
        <v>5436.4500000000007</v>
      </c>
      <c r="D118" s="193">
        <f t="shared" si="4"/>
        <v>5708.2725000000009</v>
      </c>
      <c r="E118" s="193">
        <f t="shared" si="5"/>
        <v>6393.2652000000016</v>
      </c>
      <c r="F118" s="101">
        <f>VLOOKUP(A118,PN!B123:C2020,2,FALSE)</f>
        <v>5565.78</v>
      </c>
      <c r="G118" s="64">
        <f t="shared" si="3"/>
        <v>-2.323663529640033E-2</v>
      </c>
    </row>
    <row r="119" spans="1:7">
      <c r="A119" s="198" t="s">
        <v>2000</v>
      </c>
      <c r="B119" s="106" t="str">
        <f>VLOOKUP(A119,PN!B124:D2021,3,FALSE)</f>
        <v>60 k photoconductor kit</v>
      </c>
      <c r="C119" s="33">
        <v>4362.0464000000002</v>
      </c>
      <c r="D119" s="193">
        <f t="shared" si="4"/>
        <v>4580.1487200000001</v>
      </c>
      <c r="E119" s="193">
        <f t="shared" si="5"/>
        <v>5129.7665664000006</v>
      </c>
      <c r="F119" s="101">
        <f>VLOOKUP(A119,PN!B124:C2021,2,FALSE)</f>
        <v>4998.45</v>
      </c>
      <c r="G119" s="64">
        <f t="shared" si="3"/>
        <v>-0.12732018925867011</v>
      </c>
    </row>
    <row r="120" spans="1:7">
      <c r="A120" s="198" t="s">
        <v>1614</v>
      </c>
      <c r="B120" s="106" t="str">
        <f>VLOOKUP(A120,PN!B125:D2022,3,FALSE)</f>
        <v>T64x High Yield Return Program Print Cartridge (21K)</v>
      </c>
      <c r="C120" s="33">
        <v>2416.2000000000003</v>
      </c>
      <c r="D120" s="193">
        <f t="shared" si="4"/>
        <v>2537.0100000000002</v>
      </c>
      <c r="E120" s="193">
        <f t="shared" si="5"/>
        <v>2841.4512000000004</v>
      </c>
      <c r="F120" s="101">
        <f>VLOOKUP(A120,PN!B125:C2022,2,FALSE)</f>
        <v>9800.56</v>
      </c>
      <c r="G120" s="64">
        <f t="shared" si="3"/>
        <v>-0.75346306741655567</v>
      </c>
    </row>
    <row r="121" spans="1:7">
      <c r="A121" s="198" t="s">
        <v>1620</v>
      </c>
      <c r="B121" s="106" t="str">
        <f>VLOOKUP(A121,PN!B126:D2023,3,FALSE)</f>
        <v>T644 Extra High Yield Return Program Print Cartridge (32K)</v>
      </c>
      <c r="C121" s="33">
        <v>5372.0180000000009</v>
      </c>
      <c r="D121" s="193">
        <f t="shared" si="4"/>
        <v>5640.6189000000013</v>
      </c>
      <c r="E121" s="193">
        <f t="shared" si="5"/>
        <v>6317.4931680000018</v>
      </c>
      <c r="F121" s="101">
        <f>VLOOKUP(A121,PN!B126:C2023,2,FALSE)</f>
        <v>10555.06</v>
      </c>
      <c r="G121" s="64">
        <f t="shared" si="3"/>
        <v>-0.49104808499430591</v>
      </c>
    </row>
    <row r="122" spans="1:7">
      <c r="A122" s="198" t="s">
        <v>1680</v>
      </c>
      <c r="B122" s="106" t="str">
        <f>VLOOKUP(A122,PN!B127:D2024,3,FALSE)</f>
        <v>C524x Cyan High Yield Return Program Cartridge (5K)</v>
      </c>
      <c r="C122" s="33">
        <v>5094.1550000000007</v>
      </c>
      <c r="D122" s="193">
        <f t="shared" si="4"/>
        <v>5348.8627500000011</v>
      </c>
      <c r="E122" s="193">
        <f t="shared" si="5"/>
        <v>5990.7262800000017</v>
      </c>
      <c r="F122" s="101">
        <f>VLOOKUP(A122,PN!B127:C2024,2,FALSE)</f>
        <v>4736.67</v>
      </c>
      <c r="G122" s="64">
        <f t="shared" si="3"/>
        <v>7.5471797697538687E-2</v>
      </c>
    </row>
    <row r="123" spans="1:7">
      <c r="A123" s="198" t="s">
        <v>1682</v>
      </c>
      <c r="B123" s="106" t="str">
        <f>VLOOKUP(A123,PN!B128:D2025,3,FALSE)</f>
        <v>C524x Black High Yield Return Program Cartridge (8K)</v>
      </c>
      <c r="C123" s="33">
        <v>3463.2200000000003</v>
      </c>
      <c r="D123" s="193">
        <f t="shared" si="4"/>
        <v>3636.3810000000003</v>
      </c>
      <c r="E123" s="193">
        <f t="shared" si="5"/>
        <v>4072.7467200000006</v>
      </c>
      <c r="F123" s="101">
        <f>VLOOKUP(A123,PN!B128:C2025,2,FALSE)</f>
        <v>4726.25</v>
      </c>
      <c r="G123" s="64">
        <f t="shared" si="3"/>
        <v>-0.26723723882570743</v>
      </c>
    </row>
    <row r="124" spans="1:7">
      <c r="A124" s="198" t="s">
        <v>1685</v>
      </c>
      <c r="B124" s="106" t="str">
        <f>VLOOKUP(A124,PN!B129:D2026,3,FALSE)</f>
        <v>C524x Magenta High Yield Return Program Cartridge (5K)</v>
      </c>
      <c r="C124" s="33">
        <v>3624.3</v>
      </c>
      <c r="D124" s="193">
        <f t="shared" si="4"/>
        <v>3805.5150000000003</v>
      </c>
      <c r="E124" s="193">
        <f t="shared" si="5"/>
        <v>4262.1768000000011</v>
      </c>
      <c r="F124" s="101">
        <f>VLOOKUP(A124,PN!B129:C2026,2,FALSE)</f>
        <v>4736.67</v>
      </c>
      <c r="G124" s="64">
        <f t="shared" si="3"/>
        <v>-0.23484219926657332</v>
      </c>
    </row>
    <row r="125" spans="1:7">
      <c r="A125" s="198" t="s">
        <v>1687</v>
      </c>
      <c r="B125" s="106" t="str">
        <f>VLOOKUP(A125,PN!B130:D2027,3,FALSE)</f>
        <v>C524x Yellow High Yield Return Program Cartridge (5K)</v>
      </c>
      <c r="C125" s="33">
        <v>3463.2200000000003</v>
      </c>
      <c r="D125" s="193">
        <f t="shared" si="4"/>
        <v>3636.3810000000003</v>
      </c>
      <c r="E125" s="193">
        <f t="shared" si="5"/>
        <v>4072.7467200000006</v>
      </c>
      <c r="F125" s="101">
        <f>VLOOKUP(A125,PN!B130:C2027,2,FALSE)</f>
        <v>4736.67</v>
      </c>
      <c r="G125" s="64">
        <f t="shared" si="3"/>
        <v>-0.26884921263250339</v>
      </c>
    </row>
    <row r="126" spans="1:7">
      <c r="A126" s="198" t="s">
        <v>1654</v>
      </c>
      <c r="B126" s="106" t="str">
        <f>VLOOKUP(A126,PN!B131:D2028,3,FALSE)</f>
        <v>C52x Waste Toner Bottle (30K)</v>
      </c>
      <c r="C126" s="33">
        <v>3463.2200000000003</v>
      </c>
      <c r="D126" s="193">
        <f t="shared" si="4"/>
        <v>3636.3810000000003</v>
      </c>
      <c r="E126" s="193">
        <f t="shared" si="5"/>
        <v>4072.7467200000006</v>
      </c>
      <c r="F126" s="101">
        <f>VLOOKUP(A126,PN!B131:C2028,2,FALSE)</f>
        <v>265.95</v>
      </c>
      <c r="G126" s="64">
        <f t="shared" si="3"/>
        <v>12.022071818010906</v>
      </c>
    </row>
    <row r="127" spans="1:7">
      <c r="A127" s="198" t="s">
        <v>2089</v>
      </c>
      <c r="B127" s="106" t="str">
        <f>VLOOKUP(A127,PN!B132:D2029,3,FALSE)</f>
        <v>X85Xe - 30K toner cartridge</v>
      </c>
      <c r="C127" s="33">
        <v>240.00920000000002</v>
      </c>
      <c r="D127" s="193">
        <f t="shared" si="4"/>
        <v>252.00966000000003</v>
      </c>
      <c r="E127" s="193">
        <f t="shared" si="5"/>
        <v>282.25081920000008</v>
      </c>
      <c r="F127" s="101">
        <f>VLOOKUP(A127,PN!B132:C2029,2,FALSE)</f>
        <v>3782.92</v>
      </c>
      <c r="G127" s="64">
        <f t="shared" si="3"/>
        <v>-0.93655451344464069</v>
      </c>
    </row>
    <row r="128" spans="1:7">
      <c r="A128" s="198" t="s">
        <v>2091</v>
      </c>
      <c r="B128" s="106" t="str">
        <f>VLOOKUP(A128,PN!B133:D2030,3,FALSE)</f>
        <v>X85Xe - Photoconductor Kit</v>
      </c>
      <c r="C128" s="33">
        <v>3003.3366000000001</v>
      </c>
      <c r="D128" s="193">
        <f t="shared" si="4"/>
        <v>3153.5034300000002</v>
      </c>
      <c r="E128" s="193">
        <f t="shared" si="5"/>
        <v>3531.9238416000007</v>
      </c>
      <c r="F128" s="101">
        <f>VLOOKUP(A128,PN!B133:C2030,2,FALSE)</f>
        <v>3531.14</v>
      </c>
      <c r="G128" s="64">
        <f t="shared" si="3"/>
        <v>-0.14947110564860067</v>
      </c>
    </row>
    <row r="129" spans="1:7">
      <c r="A129" s="198" t="s">
        <v>2056</v>
      </c>
      <c r="B129" s="106" t="str">
        <f>VLOOKUP(A129,PN!B134:D2031,3,FALSE)</f>
        <v>X64Xe Extra High Yield Return Program Print Cartridge</v>
      </c>
      <c r="C129" s="33">
        <v>2832.1891000000001</v>
      </c>
      <c r="D129" s="193">
        <f t="shared" si="4"/>
        <v>2973.7985550000003</v>
      </c>
      <c r="E129" s="193">
        <f t="shared" si="5"/>
        <v>3330.6543816000008</v>
      </c>
      <c r="F129" s="101">
        <f>VLOOKUP(A129,PN!B134:C2031,2,FALSE)</f>
        <v>10555.06</v>
      </c>
      <c r="G129" s="64">
        <f t="shared" si="3"/>
        <v>-0.73167475125674319</v>
      </c>
    </row>
    <row r="130" spans="1:7">
      <c r="A130" s="198" t="s">
        <v>2012</v>
      </c>
      <c r="B130" s="106" t="str">
        <f>VLOOKUP(A130,PN!B135:D2032,3,FALSE)</f>
        <v>X34x Return ProgramToner Cartridge 2.5K</v>
      </c>
      <c r="C130" s="33">
        <v>5094.1550000000007</v>
      </c>
      <c r="D130" s="193">
        <f t="shared" si="4"/>
        <v>5348.8627500000011</v>
      </c>
      <c r="E130" s="193">
        <f t="shared" si="5"/>
        <v>5990.7262800000017</v>
      </c>
      <c r="F130" s="101">
        <f>VLOOKUP(A130,PN!B135:C2032,2,FALSE)</f>
        <v>2400.23</v>
      </c>
      <c r="G130" s="64">
        <f t="shared" si="3"/>
        <v>1.1223611903859216</v>
      </c>
    </row>
    <row r="131" spans="1:7">
      <c r="A131" s="198" t="s">
        <v>2016</v>
      </c>
      <c r="B131" s="106" t="str">
        <f>VLOOKUP(A131,PN!B136:D2033,3,FALSE)</f>
        <v>X34x High Yield Return Program Toner Cartridge 6K</v>
      </c>
      <c r="C131" s="33">
        <v>2174.5800000000004</v>
      </c>
      <c r="D131" s="193">
        <f t="shared" si="4"/>
        <v>2283.3090000000007</v>
      </c>
      <c r="E131" s="193">
        <f t="shared" si="5"/>
        <v>2557.3060800000007</v>
      </c>
      <c r="F131" s="101">
        <f>VLOOKUP(A131,PN!B136:C2033,2,FALSE)</f>
        <v>3895.88</v>
      </c>
      <c r="G131" s="64">
        <f t="shared" si="3"/>
        <v>-0.44182572358491529</v>
      </c>
    </row>
    <row r="132" spans="1:7">
      <c r="A132" s="198" t="s">
        <v>2020</v>
      </c>
      <c r="B132" s="106" t="str">
        <f>VLOOKUP(A132,PN!B137:D2034,3,FALSE)</f>
        <v>X34x Photoconductor Kit 30K</v>
      </c>
      <c r="C132" s="33">
        <v>3422.9500000000003</v>
      </c>
      <c r="D132" s="193">
        <f t="shared" si="4"/>
        <v>3594.0975000000003</v>
      </c>
      <c r="E132" s="193">
        <f t="shared" si="5"/>
        <v>4025.3892000000005</v>
      </c>
      <c r="F132" s="101">
        <f>VLOOKUP(A132,PN!B137:C2034,2,FALSE)</f>
        <v>1839.14</v>
      </c>
      <c r="G132" s="64">
        <f t="shared" si="3"/>
        <v>0.86116880715986821</v>
      </c>
    </row>
    <row r="133" spans="1:7">
      <c r="A133" s="198" t="s">
        <v>2052</v>
      </c>
      <c r="B133" s="106" t="str">
        <f>VLOOKUP(A133,PN!B138:D2035,3,FALSE)</f>
        <v>X64Xe High Yield Return Program Print Cartridge</v>
      </c>
      <c r="C133" s="33">
        <v>1409.45</v>
      </c>
      <c r="D133" s="193">
        <f t="shared" si="4"/>
        <v>1479.9225000000001</v>
      </c>
      <c r="E133" s="193">
        <f t="shared" si="5"/>
        <v>1657.5132000000003</v>
      </c>
      <c r="F133" s="101">
        <f>VLOOKUP(A133,PN!B138:C2035,2,FALSE)</f>
        <v>9800.56</v>
      </c>
      <c r="G133" s="64">
        <f t="shared" ref="G133:G194" si="6">(C133-F133)/F133</f>
        <v>-0.85618678932632408</v>
      </c>
    </row>
    <row r="134" spans="1:7">
      <c r="A134" s="198" t="s">
        <v>1837</v>
      </c>
      <c r="B134" s="106" t="str">
        <f>VLOOKUP(A134,PN!B139:D2036,3,FALSE)</f>
        <v>C772 15K Black Extra High Yield Return Program Print Cartridge - UAR</v>
      </c>
      <c r="C134" s="33">
        <v>5372.0180000000009</v>
      </c>
      <c r="D134" s="193">
        <f t="shared" si="4"/>
        <v>5640.6189000000013</v>
      </c>
      <c r="E134" s="193">
        <f t="shared" si="5"/>
        <v>6317.4931680000018</v>
      </c>
      <c r="F134" s="101">
        <f>VLOOKUP(A134,PN!B139:C2036,2,FALSE)</f>
        <v>5319.43</v>
      </c>
      <c r="G134" s="64">
        <f t="shared" si="6"/>
        <v>9.8860216226175825E-3</v>
      </c>
    </row>
    <row r="135" spans="1:7">
      <c r="A135" s="198" t="s">
        <v>1835</v>
      </c>
      <c r="B135" s="106" t="str">
        <f>VLOOKUP(A135,PN!B140:D2037,3,FALSE)</f>
        <v>C772 15K Cyan Extra High Yield Return Program Print Cartridge  - UAR</v>
      </c>
      <c r="C135" s="33">
        <v>3100.7900000000004</v>
      </c>
      <c r="D135" s="193">
        <f t="shared" ref="D135:D198" si="7">C135*1.05</f>
        <v>3255.8295000000007</v>
      </c>
      <c r="E135" s="193">
        <f t="shared" ref="E135:E198" si="8">D135*1.12</f>
        <v>3646.5290400000013</v>
      </c>
      <c r="F135" s="101">
        <f>VLOOKUP(A135,PN!B140:C2037,2,FALSE)</f>
        <v>11982.36</v>
      </c>
      <c r="G135" s="64">
        <f t="shared" si="6"/>
        <v>-0.7412204273615548</v>
      </c>
    </row>
    <row r="136" spans="1:7">
      <c r="A136" s="198" t="s">
        <v>1839</v>
      </c>
      <c r="B136" s="106" t="str">
        <f>VLOOKUP(A136,PN!B141:D2038,3,FALSE)</f>
        <v>C772 15K Magenta Extra High Yield Return Program Print Cartridge - UAR</v>
      </c>
      <c r="C136" s="33">
        <v>6443.2000000000007</v>
      </c>
      <c r="D136" s="193">
        <f t="shared" si="7"/>
        <v>6765.3600000000015</v>
      </c>
      <c r="E136" s="193">
        <f t="shared" si="8"/>
        <v>7577.2032000000027</v>
      </c>
      <c r="F136" s="101">
        <f>VLOOKUP(A136,PN!B141:C2038,2,FALSE)</f>
        <v>11982.36</v>
      </c>
      <c r="G136" s="64">
        <f t="shared" si="6"/>
        <v>-0.46227621269933467</v>
      </c>
    </row>
    <row r="137" spans="1:7">
      <c r="A137" s="198" t="s">
        <v>1841</v>
      </c>
      <c r="B137" s="106" t="str">
        <f>VLOOKUP(A137,PN!B142:D2039,3,FALSE)</f>
        <v>C772 15K Yellow Extra High Yield Return Program Print Cartridge - UAR</v>
      </c>
      <c r="C137" s="33">
        <v>6443.2000000000007</v>
      </c>
      <c r="D137" s="193">
        <f t="shared" si="7"/>
        <v>6765.3600000000015</v>
      </c>
      <c r="E137" s="193">
        <f t="shared" si="8"/>
        <v>7577.2032000000027</v>
      </c>
      <c r="F137" s="101">
        <f>VLOOKUP(A137,PN!B142:C2039,2,FALSE)</f>
        <v>11982.36</v>
      </c>
      <c r="G137" s="64">
        <f t="shared" si="6"/>
        <v>-0.46227621269933467</v>
      </c>
    </row>
    <row r="138" spans="1:7">
      <c r="A138" s="198" t="s">
        <v>1941</v>
      </c>
      <c r="B138" s="106" t="str">
        <f>VLOOKUP(A138,PN!B143:D2040,3,FALSE)</f>
        <v>Waste Toner Bottle</v>
      </c>
      <c r="C138" s="33">
        <v>6443.2000000000007</v>
      </c>
      <c r="D138" s="193">
        <f t="shared" si="7"/>
        <v>6765.3600000000015</v>
      </c>
      <c r="E138" s="193">
        <f t="shared" si="8"/>
        <v>7577.2032000000027</v>
      </c>
      <c r="F138" s="101">
        <f>VLOOKUP(A138,PN!B143:C2040,2,FALSE)</f>
        <v>1032.1199999999999</v>
      </c>
      <c r="G138" s="64">
        <f t="shared" si="6"/>
        <v>5.2426849591132827</v>
      </c>
    </row>
    <row r="139" spans="1:7">
      <c r="A139" s="198" t="s">
        <v>1697</v>
      </c>
      <c r="B139" s="106" t="str">
        <f>VLOOKUP(A139,PN!B144:D2041,3,FALSE)</f>
        <v>Single Photoconductor Unit</v>
      </c>
      <c r="C139" s="33">
        <v>700.29530000000011</v>
      </c>
      <c r="D139" s="193">
        <f t="shared" si="7"/>
        <v>735.31006500000012</v>
      </c>
      <c r="E139" s="193">
        <f t="shared" si="8"/>
        <v>823.5472728000002</v>
      </c>
      <c r="F139" s="101">
        <f>VLOOKUP(A139,PN!B144:C2041,2,FALSE)</f>
        <v>994.6</v>
      </c>
      <c r="G139" s="64">
        <f t="shared" si="6"/>
        <v>-0.29590257389905478</v>
      </c>
    </row>
    <row r="140" spans="1:7">
      <c r="A140" s="198" t="s">
        <v>1952</v>
      </c>
      <c r="B140" s="106" t="str">
        <f>VLOOKUP(A140,PN!B145:D2042,3,FALSE)</f>
        <v>Photoconductor Kit</v>
      </c>
      <c r="C140" s="33">
        <v>724.86</v>
      </c>
      <c r="D140" s="193">
        <f t="shared" si="7"/>
        <v>761.10300000000007</v>
      </c>
      <c r="E140" s="193">
        <f t="shared" si="8"/>
        <v>852.43536000000017</v>
      </c>
      <c r="F140" s="101">
        <f>VLOOKUP(A140,PN!B145:C2042,2,FALSE)</f>
        <v>1066.31</v>
      </c>
      <c r="G140" s="64">
        <f t="shared" si="6"/>
        <v>-0.32021644737459082</v>
      </c>
    </row>
    <row r="141" spans="1:7">
      <c r="A141" s="198" t="s">
        <v>3083</v>
      </c>
      <c r="B141" s="106" t="e">
        <f>VLOOKUP(A141,PN!B146:D2043,3,FALSE)</f>
        <v>#N/A</v>
      </c>
      <c r="C141" s="33">
        <v>926.21</v>
      </c>
      <c r="D141" s="193">
        <f t="shared" si="7"/>
        <v>972.52050000000008</v>
      </c>
      <c r="E141" s="193">
        <f t="shared" si="8"/>
        <v>1089.2229600000003</v>
      </c>
      <c r="F141" s="101" t="e">
        <f>VLOOKUP(A141,PN!B146:C2043,2,FALSE)</f>
        <v>#N/A</v>
      </c>
      <c r="G141" s="64" t="e">
        <f t="shared" si="6"/>
        <v>#N/A</v>
      </c>
    </row>
    <row r="142" spans="1:7">
      <c r="A142" s="198" t="s">
        <v>1949</v>
      </c>
      <c r="B142" s="106" t="str">
        <f>VLOOKUP(A142,PN!B147:D2044,3,FALSE)</f>
        <v>Standard Yield Return Program Cartridge (3.5K) (E25x/E35x)</v>
      </c>
      <c r="C142" s="33">
        <v>2053.77</v>
      </c>
      <c r="D142" s="193">
        <f t="shared" si="7"/>
        <v>2156.4585000000002</v>
      </c>
      <c r="E142" s="193">
        <f t="shared" si="8"/>
        <v>2415.2335200000002</v>
      </c>
      <c r="F142" s="101">
        <f>VLOOKUP(A142,PN!B147:C2044,2,FALSE)</f>
        <v>2850.83</v>
      </c>
      <c r="G142" s="64">
        <f t="shared" si="6"/>
        <v>-0.27958875134609917</v>
      </c>
    </row>
    <row r="143" spans="1:7">
      <c r="A143" s="198" t="s">
        <v>1666</v>
      </c>
      <c r="B143" s="106" t="str">
        <f>VLOOKUP(A143,PN!B148:D2045,3,FALSE)</f>
        <v>C52x Black Standard Yield Return Program Cartridge (4K)</v>
      </c>
      <c r="C143" s="33">
        <v>2537.0100000000002</v>
      </c>
      <c r="D143" s="193">
        <f t="shared" si="7"/>
        <v>2663.8605000000002</v>
      </c>
      <c r="E143" s="193">
        <f t="shared" si="8"/>
        <v>2983.5237600000005</v>
      </c>
      <c r="F143" s="101">
        <f>VLOOKUP(A143,PN!B148:C2045,2,FALSE)</f>
        <v>3128.04</v>
      </c>
      <c r="G143" s="64">
        <f t="shared" si="6"/>
        <v>-0.18894579353205193</v>
      </c>
    </row>
    <row r="144" spans="1:7">
      <c r="A144" s="198" t="s">
        <v>1606</v>
      </c>
      <c r="B144" s="106" t="str">
        <f>VLOOKUP(A144,PN!B149:D2046,3,FALSE)</f>
        <v>High Yield Return Program Cartridge (6K)</v>
      </c>
      <c r="C144" s="33">
        <v>2818.9</v>
      </c>
      <c r="D144" s="193">
        <f t="shared" si="7"/>
        <v>2959.8450000000003</v>
      </c>
      <c r="E144" s="193">
        <f t="shared" si="8"/>
        <v>3315.0264000000006</v>
      </c>
      <c r="F144" s="101">
        <f>VLOOKUP(A144,PN!B149:C2046,2,FALSE)</f>
        <v>3605.75</v>
      </c>
      <c r="G144" s="64">
        <f t="shared" si="6"/>
        <v>-0.21822089717811827</v>
      </c>
    </row>
    <row r="145" spans="1:7">
      <c r="A145" s="198" t="s">
        <v>1664</v>
      </c>
      <c r="B145" s="106" t="str">
        <f>VLOOKUP(A145,PN!B150:D2047,3,FALSE)</f>
        <v>C52x Cyan Standard Yield Return Program Cartridge (3K)</v>
      </c>
      <c r="C145" s="33">
        <v>3100.7900000000004</v>
      </c>
      <c r="D145" s="193">
        <f t="shared" si="7"/>
        <v>3255.8295000000007</v>
      </c>
      <c r="E145" s="193">
        <f t="shared" si="8"/>
        <v>3646.5290400000013</v>
      </c>
      <c r="F145" s="101">
        <f>VLOOKUP(A145,PN!B150:C2047,2,FALSE)</f>
        <v>3551.56</v>
      </c>
      <c r="G145" s="64">
        <f t="shared" si="6"/>
        <v>-0.12692169074998016</v>
      </c>
    </row>
    <row r="146" spans="1:7">
      <c r="A146" s="198" t="s">
        <v>1668</v>
      </c>
      <c r="B146" s="106" t="str">
        <f>VLOOKUP(A146,PN!B151:D2048,3,FALSE)</f>
        <v>C52x Magenta Standard Yield Return Program Cartridge (3K)</v>
      </c>
      <c r="C146" s="33">
        <v>3202.6731000000004</v>
      </c>
      <c r="D146" s="193">
        <f t="shared" si="7"/>
        <v>3362.8067550000005</v>
      </c>
      <c r="E146" s="193">
        <f t="shared" si="8"/>
        <v>3766.3435656000011</v>
      </c>
      <c r="F146" s="101">
        <f>VLOOKUP(A146,PN!B151:C2048,2,FALSE)</f>
        <v>3551.56</v>
      </c>
      <c r="G146" s="64">
        <f t="shared" si="6"/>
        <v>-9.8234832017479512E-2</v>
      </c>
    </row>
    <row r="147" spans="1:7">
      <c r="A147" s="198" t="s">
        <v>1670</v>
      </c>
      <c r="B147" s="106" t="str">
        <f>VLOOKUP(A147,PN!B152:D2049,3,FALSE)</f>
        <v>C52x Yellow Standard Yield Return Program Cartridge (3K)</v>
      </c>
      <c r="C147" s="33">
        <v>3202.6731000000004</v>
      </c>
      <c r="D147" s="193">
        <f t="shared" si="7"/>
        <v>3362.8067550000005</v>
      </c>
      <c r="E147" s="193">
        <f t="shared" si="8"/>
        <v>3766.3435656000011</v>
      </c>
      <c r="F147" s="101">
        <f>VLOOKUP(A147,PN!B152:C2049,2,FALSE)</f>
        <v>3551.56</v>
      </c>
      <c r="G147" s="64">
        <f t="shared" si="6"/>
        <v>-9.8234832017479512E-2</v>
      </c>
    </row>
    <row r="148" spans="1:7">
      <c r="A148" s="198" t="s">
        <v>1699</v>
      </c>
      <c r="B148" s="106" t="str">
        <f>VLOOKUP(A148,PN!B153:D2050,3,FALSE)</f>
        <v>PC Unit 4-Pack</v>
      </c>
      <c r="C148" s="33">
        <v>3202.6731000000004</v>
      </c>
      <c r="D148" s="193">
        <f t="shared" si="7"/>
        <v>3362.8067550000005</v>
      </c>
      <c r="E148" s="193">
        <f t="shared" si="8"/>
        <v>3766.3435656000011</v>
      </c>
      <c r="F148" s="101">
        <f>VLOOKUP(A148,PN!B153:C2050,2,FALSE)</f>
        <v>3554.06</v>
      </c>
      <c r="G148" s="64">
        <f t="shared" si="6"/>
        <v>-9.8869152462254306E-2</v>
      </c>
    </row>
    <row r="149" spans="1:7">
      <c r="A149" s="198" t="s">
        <v>3084</v>
      </c>
      <c r="B149" s="106" t="e">
        <f>VLOOKUP(A149,PN!B154:D2051,3,FALSE)</f>
        <v>#N/A</v>
      </c>
      <c r="C149" s="33">
        <v>2657.82</v>
      </c>
      <c r="D149" s="193">
        <f t="shared" si="7"/>
        <v>2790.7110000000002</v>
      </c>
      <c r="E149" s="193">
        <f t="shared" si="8"/>
        <v>3125.5963200000006</v>
      </c>
      <c r="F149" s="101" t="e">
        <f>VLOOKUP(A149,PN!B154:C2051,2,FALSE)</f>
        <v>#N/A</v>
      </c>
      <c r="G149" s="64" t="e">
        <f t="shared" si="6"/>
        <v>#N/A</v>
      </c>
    </row>
    <row r="150" spans="1:7">
      <c r="A150" s="198" t="s">
        <v>1598</v>
      </c>
      <c r="B150" s="106" t="str">
        <f>VLOOKUP(A150,PN!B155:D2052,3,FALSE)</f>
        <v>Staple Cartridge</v>
      </c>
      <c r="C150" s="33">
        <v>2767.7571000000003</v>
      </c>
      <c r="D150" s="193">
        <f t="shared" si="7"/>
        <v>2906.1449550000002</v>
      </c>
      <c r="E150" s="193">
        <f t="shared" si="8"/>
        <v>3254.8823496000005</v>
      </c>
      <c r="F150" s="101">
        <f>VLOOKUP(A150,PN!B155:C2052,2,FALSE)</f>
        <v>4232.28</v>
      </c>
      <c r="G150" s="64">
        <f t="shared" si="6"/>
        <v>-0.34603639173211592</v>
      </c>
    </row>
    <row r="151" spans="1:7">
      <c r="A151" s="198" t="s">
        <v>1971</v>
      </c>
      <c r="B151" s="106" t="str">
        <f>VLOOKUP(A151,PN!B156:D2053,3,FALSE)</f>
        <v>High Yield Return Program Cartridge (11K)</v>
      </c>
      <c r="C151" s="33">
        <v>3814.7771000000002</v>
      </c>
      <c r="D151" s="193">
        <f t="shared" si="7"/>
        <v>4005.5159550000003</v>
      </c>
      <c r="E151" s="193">
        <f t="shared" si="8"/>
        <v>4486.177869600001</v>
      </c>
      <c r="F151" s="101">
        <f>VLOOKUP(A151,PN!B156:C2053,2,FALSE)</f>
        <v>5122.26</v>
      </c>
      <c r="G151" s="64">
        <f t="shared" si="6"/>
        <v>-0.25525508271739428</v>
      </c>
    </row>
    <row r="152" spans="1:7">
      <c r="A152" s="198" t="s">
        <v>2097</v>
      </c>
      <c r="B152" s="106" t="str">
        <f>VLOOKUP(A152,PN!B157:D2054,3,FALSE)</f>
        <v>Extra High Yield Black Print Cartridge - 36K</v>
      </c>
      <c r="C152" s="33">
        <v>3366.5720000000001</v>
      </c>
      <c r="D152" s="193">
        <f t="shared" si="7"/>
        <v>3534.9006000000004</v>
      </c>
      <c r="E152" s="193">
        <f t="shared" si="8"/>
        <v>3959.0886720000008</v>
      </c>
      <c r="F152" s="101">
        <f>VLOOKUP(A152,PN!B157:C2054,2,FALSE)</f>
        <v>4961.34</v>
      </c>
      <c r="G152" s="64">
        <f t="shared" si="6"/>
        <v>-0.32143896608577521</v>
      </c>
    </row>
    <row r="153" spans="1:7">
      <c r="A153" s="198" t="s">
        <v>1885</v>
      </c>
      <c r="B153" s="106" t="str">
        <f>VLOOKUP(A153,PN!B158:D2055,3,FALSE)</f>
        <v>C782 Black Extra High Yield Return Program Print Cartridge (15k)</v>
      </c>
      <c r="C153" s="33">
        <v>3832.4959000000003</v>
      </c>
      <c r="D153" s="193">
        <f t="shared" si="7"/>
        <v>4024.1206950000005</v>
      </c>
      <c r="E153" s="193">
        <f t="shared" si="8"/>
        <v>4507.0151784000009</v>
      </c>
      <c r="F153" s="101">
        <f>VLOOKUP(A153,PN!B158:C2055,2,FALSE)</f>
        <v>5315.26</v>
      </c>
      <c r="G153" s="64">
        <f t="shared" si="6"/>
        <v>-0.27896360667211006</v>
      </c>
    </row>
    <row r="154" spans="1:7">
      <c r="A154" s="198" t="s">
        <v>1959</v>
      </c>
      <c r="B154" s="106" t="str">
        <f>VLOOKUP(A154,PN!B159:D2056,3,FALSE)</f>
        <v>High Yield Return Program Cartridge (9K) (E35x)</v>
      </c>
      <c r="C154" s="33">
        <v>2818.9</v>
      </c>
      <c r="D154" s="193">
        <f t="shared" si="7"/>
        <v>2959.8450000000003</v>
      </c>
      <c r="E154" s="193">
        <f t="shared" si="8"/>
        <v>3315.0264000000006</v>
      </c>
      <c r="F154" s="101">
        <f>VLOOKUP(A154,PN!B159:C2056,2,FALSE)</f>
        <v>5566.2</v>
      </c>
      <c r="G154" s="64">
        <f t="shared" si="6"/>
        <v>-0.49356832309295384</v>
      </c>
    </row>
    <row r="155" spans="1:7">
      <c r="A155" s="198" t="s">
        <v>1701</v>
      </c>
      <c r="B155" s="106" t="str">
        <f>VLOOKUP(A155,PN!B160:D2057,3,FALSE)</f>
        <v>C534x Cyan Extra High Yield Return</v>
      </c>
      <c r="C155" s="33">
        <v>3624.3</v>
      </c>
      <c r="D155" s="193">
        <f t="shared" si="7"/>
        <v>3805.5150000000003</v>
      </c>
      <c r="E155" s="193">
        <f t="shared" si="8"/>
        <v>4262.1768000000011</v>
      </c>
      <c r="F155" s="101">
        <f>VLOOKUP(A155,PN!B160:C2057,2,FALSE)</f>
        <v>5494.08</v>
      </c>
      <c r="G155" s="64">
        <f t="shared" si="6"/>
        <v>-0.34032631486982345</v>
      </c>
    </row>
    <row r="156" spans="1:7">
      <c r="A156" s="198" t="s">
        <v>1703</v>
      </c>
      <c r="B156" s="106" t="str">
        <f>VLOOKUP(A156,PN!B161:D2058,3,FALSE)</f>
        <v>C534x Mangenta Extra High Yield Return</v>
      </c>
      <c r="C156" s="33">
        <v>4347.1465000000007</v>
      </c>
      <c r="D156" s="193">
        <f t="shared" si="7"/>
        <v>4564.5038250000007</v>
      </c>
      <c r="E156" s="193">
        <f t="shared" si="8"/>
        <v>5112.2442840000012</v>
      </c>
      <c r="F156" s="101">
        <f>VLOOKUP(A156,PN!B161:C2058,2,FALSE)</f>
        <v>5494.08</v>
      </c>
      <c r="G156" s="64">
        <f t="shared" si="6"/>
        <v>-0.20875806322441595</v>
      </c>
    </row>
    <row r="157" spans="1:7">
      <c r="A157" s="198" t="s">
        <v>1937</v>
      </c>
      <c r="B157" s="106" t="str">
        <f>VLOOKUP(A157,PN!B162:D2059,3,FALSE)</f>
        <v>Photoconductor Kit</v>
      </c>
      <c r="C157" s="33">
        <v>4347.1465000000007</v>
      </c>
      <c r="D157" s="193">
        <f t="shared" si="7"/>
        <v>4564.5038250000007</v>
      </c>
      <c r="E157" s="193">
        <f t="shared" si="8"/>
        <v>5112.2442840000012</v>
      </c>
      <c r="F157" s="101">
        <f>VLOOKUP(A157,PN!B162:C2059,2,FALSE)</f>
        <v>8110.65</v>
      </c>
      <c r="G157" s="64">
        <f t="shared" si="6"/>
        <v>-0.46401996140876489</v>
      </c>
    </row>
    <row r="158" spans="1:7">
      <c r="A158" s="198" t="s">
        <v>1620</v>
      </c>
      <c r="B158" s="106" t="str">
        <f>VLOOKUP(A158,PN!B163:D2060,3,FALSE)</f>
        <v>T644 Extra High Yield Return Program Print Cartridge (32K)</v>
      </c>
      <c r="C158" s="33">
        <v>2347.741</v>
      </c>
      <c r="D158" s="193">
        <f t="shared" si="7"/>
        <v>2465.1280500000003</v>
      </c>
      <c r="E158" s="193">
        <f t="shared" si="8"/>
        <v>2760.9434160000005</v>
      </c>
      <c r="F158" s="101">
        <f>VLOOKUP(A158,PN!B163:C2060,2,FALSE)</f>
        <v>10555.06</v>
      </c>
      <c r="G158" s="64">
        <f t="shared" si="6"/>
        <v>-0.77757198916917569</v>
      </c>
    </row>
    <row r="159" spans="1:7">
      <c r="A159" s="198" t="s">
        <v>2056</v>
      </c>
      <c r="B159" s="106" t="str">
        <f>VLOOKUP(A159,PN!B164:D2061,3,FALSE)</f>
        <v>X64Xe Extra High Yield Return Program Print Cartridge</v>
      </c>
      <c r="C159" s="33">
        <v>4429.7000000000007</v>
      </c>
      <c r="D159" s="193">
        <f t="shared" si="7"/>
        <v>4651.1850000000013</v>
      </c>
      <c r="E159" s="193">
        <f t="shared" si="8"/>
        <v>5209.3272000000015</v>
      </c>
      <c r="F159" s="101">
        <f>VLOOKUP(A159,PN!B164:C2061,2,FALSE)</f>
        <v>10555.06</v>
      </c>
      <c r="G159" s="64">
        <f t="shared" si="6"/>
        <v>-0.58032450786636924</v>
      </c>
    </row>
    <row r="160" spans="1:7">
      <c r="A160" s="198" t="s">
        <v>1883</v>
      </c>
      <c r="B160" s="106" t="str">
        <f>VLOOKUP(A160,PN!B165:D2062,3,FALSE)</f>
        <v>C782 Cyan Extra High Yield Return Program Print Cartridge (15k)</v>
      </c>
      <c r="C160" s="33">
        <v>4429.7000000000007</v>
      </c>
      <c r="D160" s="193">
        <f t="shared" si="7"/>
        <v>4651.1850000000013</v>
      </c>
      <c r="E160" s="193">
        <f t="shared" si="8"/>
        <v>5209.3272000000015</v>
      </c>
      <c r="F160" s="101">
        <f>VLOOKUP(A160,PN!B165:C2062,2,FALSE)</f>
        <v>11064.03</v>
      </c>
      <c r="G160" s="64">
        <f t="shared" si="6"/>
        <v>-0.59963051437857628</v>
      </c>
    </row>
    <row r="161" spans="1:7">
      <c r="A161" s="198" t="s">
        <v>1887</v>
      </c>
      <c r="B161" s="106" t="str">
        <f>VLOOKUP(A161,PN!B166:D2063,3,FALSE)</f>
        <v>C772 Magenta Extra High Yield Return Program Print Cartridge (15k)</v>
      </c>
      <c r="C161" s="33">
        <v>5839.1500000000005</v>
      </c>
      <c r="D161" s="193">
        <f t="shared" si="7"/>
        <v>6131.107500000001</v>
      </c>
      <c r="E161" s="193">
        <f t="shared" si="8"/>
        <v>6866.8404000000019</v>
      </c>
      <c r="F161" s="101">
        <f>VLOOKUP(A161,PN!B166:C2063,2,FALSE)</f>
        <v>11064.03</v>
      </c>
      <c r="G161" s="64">
        <f t="shared" si="6"/>
        <v>-0.47224022349903244</v>
      </c>
    </row>
    <row r="162" spans="1:7">
      <c r="A162" s="198" t="s">
        <v>1889</v>
      </c>
      <c r="B162" s="106" t="str">
        <f>VLOOKUP(A162,PN!B167:D2064,3,FALSE)</f>
        <v>C772 Yellow Extra High Yield Return Program Print Cartridge (15k)</v>
      </c>
      <c r="C162" s="33">
        <v>5839.1500000000005</v>
      </c>
      <c r="D162" s="193">
        <f t="shared" si="7"/>
        <v>6131.107500000001</v>
      </c>
      <c r="E162" s="193">
        <f t="shared" si="8"/>
        <v>6866.8404000000019</v>
      </c>
      <c r="F162" s="101">
        <f>VLOOKUP(A162,PN!B167:C2064,2,FALSE)</f>
        <v>11064.03</v>
      </c>
      <c r="G162" s="64">
        <f t="shared" si="6"/>
        <v>-0.47224022349903244</v>
      </c>
    </row>
    <row r="163" spans="1:7">
      <c r="A163" s="198" t="s">
        <v>1932</v>
      </c>
      <c r="B163" s="106" t="str">
        <f>VLOOKUP(A163,PN!B168:D2065,3,FALSE)</f>
        <v>C935 High Yield Black Toner Cartridge (38K)</v>
      </c>
      <c r="C163" s="33">
        <v>5839.1500000000005</v>
      </c>
      <c r="D163" s="193">
        <f t="shared" si="7"/>
        <v>6131.107500000001</v>
      </c>
      <c r="E163" s="193">
        <f t="shared" si="8"/>
        <v>6866.8404000000019</v>
      </c>
      <c r="F163" s="101">
        <f>VLOOKUP(A163,PN!B168:C2065,2,FALSE)</f>
        <v>10323.709999999999</v>
      </c>
      <c r="G163" s="64">
        <f t="shared" si="6"/>
        <v>-0.43439422455686949</v>
      </c>
    </row>
    <row r="164" spans="1:7">
      <c r="A164" s="198" t="s">
        <v>2095</v>
      </c>
      <c r="B164" s="106" t="str">
        <f>VLOOKUP(A164,PN!B169:D2066,3,FALSE)</f>
        <v>Extra High Yield Cyan Print Cartridge - 22K</v>
      </c>
      <c r="C164" s="33">
        <v>7651.3</v>
      </c>
      <c r="D164" s="193">
        <f t="shared" si="7"/>
        <v>8033.8650000000007</v>
      </c>
      <c r="E164" s="193">
        <f t="shared" si="8"/>
        <v>8997.9288000000015</v>
      </c>
      <c r="F164" s="101">
        <f>VLOOKUP(A164,PN!B169:C2066,2,FALSE)</f>
        <v>11353.32</v>
      </c>
      <c r="G164" s="64">
        <f t="shared" si="6"/>
        <v>-0.32607378282299798</v>
      </c>
    </row>
    <row r="165" spans="1:7">
      <c r="A165" s="198" t="s">
        <v>2099</v>
      </c>
      <c r="B165" s="106" t="str">
        <f>VLOOKUP(A165,PN!B170:D2067,3,FALSE)</f>
        <v>Extra High Yield Magenta Print Cartridge - 22K</v>
      </c>
      <c r="C165" s="33">
        <v>8505.0239999999994</v>
      </c>
      <c r="D165" s="193">
        <f t="shared" si="7"/>
        <v>8930.2752</v>
      </c>
      <c r="E165" s="193">
        <f t="shared" si="8"/>
        <v>10001.908224000001</v>
      </c>
      <c r="F165" s="101">
        <f>VLOOKUP(A165,PN!B170:C2067,2,FALSE)</f>
        <v>11353.32</v>
      </c>
      <c r="G165" s="64">
        <f t="shared" si="6"/>
        <v>-0.25087780490640627</v>
      </c>
    </row>
    <row r="166" spans="1:7">
      <c r="A166" s="198" t="s">
        <v>2101</v>
      </c>
      <c r="B166" s="106" t="str">
        <f>VLOOKUP(A166,PN!B171:D2068,3,FALSE)</f>
        <v>Extra High Yield Yellow Print Cartridge - 22K</v>
      </c>
      <c r="C166" s="33">
        <v>8505.0239999999994</v>
      </c>
      <c r="D166" s="193">
        <f t="shared" si="7"/>
        <v>8930.2752</v>
      </c>
      <c r="E166" s="193">
        <f t="shared" si="8"/>
        <v>10001.908224000001</v>
      </c>
      <c r="F166" s="101">
        <f>VLOOKUP(A166,PN!B171:C2068,2,FALSE)</f>
        <v>11353.32</v>
      </c>
      <c r="G166" s="64">
        <f t="shared" si="6"/>
        <v>-0.25087780490640627</v>
      </c>
    </row>
    <row r="167" spans="1:7">
      <c r="A167" s="198" t="s">
        <v>1930</v>
      </c>
      <c r="B167" s="106" t="str">
        <f>VLOOKUP(A167,PN!B172:D2069,3,FALSE)</f>
        <v>C935 High Yield Cyan Toner Cartridge (24K)</v>
      </c>
      <c r="C167" s="33">
        <v>8505.0239999999994</v>
      </c>
      <c r="D167" s="193">
        <f t="shared" si="7"/>
        <v>8930.2752</v>
      </c>
      <c r="E167" s="193">
        <f t="shared" si="8"/>
        <v>10001.908224000001</v>
      </c>
      <c r="F167" s="101">
        <f>VLOOKUP(A167,PN!B172:C2069,2,FALSE)</f>
        <v>13136.19</v>
      </c>
      <c r="G167" s="64">
        <f t="shared" si="6"/>
        <v>-0.35255016865620858</v>
      </c>
    </row>
    <row r="168" spans="1:7">
      <c r="A168" s="198" t="s">
        <v>1934</v>
      </c>
      <c r="B168" s="106" t="str">
        <f>VLOOKUP(A168,PN!B173:D2070,3,FALSE)</f>
        <v>C935 High Yield Magenta Toner Cartridge (24K)</v>
      </c>
      <c r="C168" s="33">
        <v>9278.2080000000005</v>
      </c>
      <c r="D168" s="193">
        <f t="shared" si="7"/>
        <v>9742.1184000000012</v>
      </c>
      <c r="E168" s="193">
        <f t="shared" si="8"/>
        <v>10911.172608000003</v>
      </c>
      <c r="F168" s="101">
        <f>VLOOKUP(A168,PN!B173:C2070,2,FALSE)</f>
        <v>13136.19</v>
      </c>
      <c r="G168" s="64">
        <f t="shared" si="6"/>
        <v>-0.2936910930795002</v>
      </c>
    </row>
    <row r="169" spans="1:7">
      <c r="A169" s="198" t="s">
        <v>1936</v>
      </c>
      <c r="B169" s="106" t="str">
        <f>VLOOKUP(A169,PN!B174:D2071,3,FALSE)</f>
        <v>C935 High Yield Yellow Toner Cartridge (24K)</v>
      </c>
      <c r="C169" s="33">
        <v>9278.2080000000005</v>
      </c>
      <c r="D169" s="193">
        <f t="shared" si="7"/>
        <v>9742.1184000000012</v>
      </c>
      <c r="E169" s="193">
        <f t="shared" si="8"/>
        <v>10911.172608000003</v>
      </c>
      <c r="F169" s="101">
        <f>VLOOKUP(A169,PN!B174:C2071,2,FALSE)</f>
        <v>13136.19</v>
      </c>
      <c r="G169" s="64">
        <f t="shared" si="6"/>
        <v>-0.2936910930795002</v>
      </c>
    </row>
    <row r="170" spans="1:7">
      <c r="A170" s="198" t="s">
        <v>1939</v>
      </c>
      <c r="B170" s="106" t="str">
        <f>VLOOKUP(A170,PN!B175:D2072,3,FALSE)</f>
        <v>Color Photoconductor Kit</v>
      </c>
      <c r="C170" s="33">
        <v>9278.2080000000005</v>
      </c>
      <c r="D170" s="193">
        <f t="shared" si="7"/>
        <v>9742.1184000000012</v>
      </c>
      <c r="E170" s="193">
        <f t="shared" si="8"/>
        <v>10911.172608000003</v>
      </c>
      <c r="F170" s="101">
        <f>VLOOKUP(A170,PN!B175:C2072,2,FALSE)</f>
        <v>24336.53</v>
      </c>
      <c r="G170" s="64">
        <f t="shared" si="6"/>
        <v>-0.61875386507443741</v>
      </c>
    </row>
    <row r="171" spans="1:7">
      <c r="A171" s="198" t="s">
        <v>1614</v>
      </c>
      <c r="B171" s="106" t="str">
        <f>VLOOKUP(A171,PN!B176:D2073,3,FALSE)</f>
        <v>T64x High Yield Return Program Print Cartridge (21K)</v>
      </c>
      <c r="C171" s="33">
        <v>6056.6080000000011</v>
      </c>
      <c r="D171" s="193">
        <f t="shared" si="7"/>
        <v>6359.4384000000018</v>
      </c>
      <c r="E171" s="193">
        <f t="shared" si="8"/>
        <v>7122.5710080000026</v>
      </c>
      <c r="F171" s="101">
        <f>VLOOKUP(A171,PN!B176:C2073,2,FALSE)</f>
        <v>9800.56</v>
      </c>
      <c r="G171" s="64">
        <f t="shared" si="6"/>
        <v>-0.38201408899083306</v>
      </c>
    </row>
    <row r="172" spans="1:7">
      <c r="A172" s="198" t="s">
        <v>1644</v>
      </c>
      <c r="B172" s="106" t="str">
        <f>VLOOKUP(A172,PN!B177:D2074,3,FALSE)</f>
        <v>Fuser</v>
      </c>
      <c r="C172" s="33">
        <v>4671.3200000000006</v>
      </c>
      <c r="D172" s="193">
        <f t="shared" si="7"/>
        <v>4904.8860000000004</v>
      </c>
      <c r="E172" s="193">
        <f t="shared" si="8"/>
        <v>5493.4723200000008</v>
      </c>
      <c r="F172" s="101">
        <f>VLOOKUP(A172,PN!B177:C2074,2,FALSE)</f>
        <v>7121.89</v>
      </c>
      <c r="G172" s="64">
        <f t="shared" si="6"/>
        <v>-0.34408984132021131</v>
      </c>
    </row>
    <row r="173" spans="1:7">
      <c r="A173" s="198" t="s">
        <v>1928</v>
      </c>
      <c r="B173" s="106" t="str">
        <f>VLOOKUP(A173,PN!B178:D2075,3,FALSE)</f>
        <v xml:space="preserve">Oil Coating Roller </v>
      </c>
      <c r="C173" s="33">
        <v>6000.2300000000005</v>
      </c>
      <c r="D173" s="193">
        <f t="shared" si="7"/>
        <v>6300.241500000001</v>
      </c>
      <c r="E173" s="193">
        <f t="shared" si="8"/>
        <v>7056.270480000002</v>
      </c>
      <c r="F173" s="101">
        <f>VLOOKUP(A173,PN!B178:C2075,2,FALSE)</f>
        <v>1526.92</v>
      </c>
      <c r="G173" s="64">
        <f t="shared" si="6"/>
        <v>2.9296295811175441</v>
      </c>
    </row>
    <row r="174" spans="1:7">
      <c r="A174" s="198" t="s">
        <v>1705</v>
      </c>
      <c r="B174" s="106" t="str">
        <f>VLOOKUP(A174,PN!B179:D2076,3,FALSE)</f>
        <v>C534x Yellow Extra High Yield Return</v>
      </c>
      <c r="C174" s="33">
        <v>1208.1000000000001</v>
      </c>
      <c r="D174" s="193">
        <f t="shared" si="7"/>
        <v>1268.5050000000001</v>
      </c>
      <c r="E174" s="193">
        <f t="shared" si="8"/>
        <v>1420.7256000000002</v>
      </c>
      <c r="F174" s="101">
        <f>VLOOKUP(A174,PN!B179:C2076,2,FALSE)</f>
        <v>5494.08</v>
      </c>
      <c r="G174" s="64">
        <f t="shared" si="6"/>
        <v>-0.78010877162327441</v>
      </c>
    </row>
    <row r="175" spans="1:7">
      <c r="A175" s="198" t="s">
        <v>1963</v>
      </c>
      <c r="B175" s="106" t="str">
        <f>VLOOKUP(A175,PN!B180:D2077,3,FALSE)</f>
        <v>E36x/460 9k LRP</v>
      </c>
      <c r="C175" s="33">
        <v>4347.1465000000007</v>
      </c>
      <c r="D175" s="193">
        <f t="shared" si="7"/>
        <v>4564.5038250000007</v>
      </c>
      <c r="E175" s="193">
        <f t="shared" si="8"/>
        <v>5112.2442840000012</v>
      </c>
      <c r="F175" s="101">
        <f>VLOOKUP(A175,PN!B180:C2077,2,FALSE)</f>
        <v>5184.78</v>
      </c>
      <c r="G175" s="64">
        <f t="shared" si="6"/>
        <v>-0.16155622803667641</v>
      </c>
    </row>
    <row r="176" spans="1:7">
      <c r="A176" s="198" t="s">
        <v>1975</v>
      </c>
      <c r="B176" s="106" t="str">
        <f>VLOOKUP(A176,PN!B181:D2078,3,FALSE)</f>
        <v>E460 15k LRP</v>
      </c>
      <c r="C176" s="33">
        <v>3986.7300000000005</v>
      </c>
      <c r="D176" s="193">
        <f t="shared" si="7"/>
        <v>4186.0665000000008</v>
      </c>
      <c r="E176" s="193">
        <f t="shared" si="8"/>
        <v>4688.3944800000017</v>
      </c>
      <c r="F176" s="101">
        <f>VLOOKUP(A176,PN!B181:C2078,2,FALSE)</f>
        <v>6752.14</v>
      </c>
      <c r="G176" s="64">
        <f t="shared" si="6"/>
        <v>-0.4095605245151907</v>
      </c>
    </row>
    <row r="177" spans="1:7">
      <c r="A177" s="198" t="s">
        <v>1357</v>
      </c>
      <c r="B177" s="106" t="str">
        <f>VLOOKUP(A177,PN!B182:D2079,3,FALSE)</f>
        <v>E26x/36x/460 PC 30k</v>
      </c>
      <c r="C177" s="33">
        <v>4590.7800000000007</v>
      </c>
      <c r="D177" s="193">
        <f t="shared" si="7"/>
        <v>4820.3190000000013</v>
      </c>
      <c r="E177" s="193">
        <f t="shared" si="8"/>
        <v>5398.7572800000016</v>
      </c>
      <c r="F177" s="101">
        <f>VLOOKUP(A177,PN!B182:C2079,2,FALSE)</f>
        <v>1049.6300000000001</v>
      </c>
      <c r="G177" s="64">
        <f t="shared" si="6"/>
        <v>3.3737126415975154</v>
      </c>
    </row>
    <row r="178" spans="1:7">
      <c r="A178" s="198" t="s">
        <v>1989</v>
      </c>
      <c r="B178" s="106" t="str">
        <f>VLOOKUP(A178,PN!B185:D2082,3,FALSE)</f>
        <v>LexmarkT65x High Yield Return Program Print Cartridge</v>
      </c>
      <c r="C178" s="33">
        <v>812.6486000000001</v>
      </c>
      <c r="D178" s="193">
        <f t="shared" si="7"/>
        <v>853.2810300000001</v>
      </c>
      <c r="E178" s="193">
        <f t="shared" si="8"/>
        <v>955.67475360000026</v>
      </c>
      <c r="F178" s="101">
        <f>VLOOKUP(A178,PN!B185:C2082,2,FALSE)</f>
        <v>11176.17</v>
      </c>
      <c r="G178" s="64">
        <f t="shared" si="6"/>
        <v>-0.92728738020269907</v>
      </c>
    </row>
    <row r="179" spans="1:7">
      <c r="A179" s="198" t="s">
        <v>1351</v>
      </c>
      <c r="B179" s="106" t="str">
        <f>VLOOKUP(A179,PN!B186:D2083,3,FALSE)</f>
        <v>Lexmark T654 Extra High Yield Return Program Print Cartridge</v>
      </c>
      <c r="C179" s="33">
        <v>3624.3</v>
      </c>
      <c r="D179" s="193">
        <f t="shared" si="7"/>
        <v>3805.5150000000003</v>
      </c>
      <c r="E179" s="193">
        <f t="shared" si="8"/>
        <v>4262.1768000000011</v>
      </c>
      <c r="F179" s="101">
        <f>VLOOKUP(A179,PN!B186:C2083,2,FALSE)</f>
        <v>11947.34</v>
      </c>
      <c r="G179" s="64">
        <f t="shared" si="6"/>
        <v>-0.69664377175170378</v>
      </c>
    </row>
    <row r="180" spans="1:7">
      <c r="A180" s="198" t="s">
        <v>2066</v>
      </c>
      <c r="B180" s="106" t="str">
        <f>VLOOKUP(A180,PN!B187:D2084,3,FALSE)</f>
        <v>Lexmark X65X High Yield Return Program Cartridge</v>
      </c>
      <c r="C180" s="33">
        <v>4590.7800000000007</v>
      </c>
      <c r="D180" s="193">
        <f t="shared" si="7"/>
        <v>4820.3190000000013</v>
      </c>
      <c r="E180" s="193">
        <f t="shared" si="8"/>
        <v>5398.7572800000016</v>
      </c>
      <c r="F180" s="101">
        <f>VLOOKUP(A180,PN!B187:C2084,2,FALSE)</f>
        <v>11176.17</v>
      </c>
      <c r="G180" s="64">
        <f t="shared" si="6"/>
        <v>-0.58923495258214575</v>
      </c>
    </row>
    <row r="181" spans="1:7">
      <c r="A181" s="198" t="s">
        <v>1350</v>
      </c>
      <c r="B181" s="106" t="str">
        <f>VLOOKUP(A181,PN!B188:D2085,3,FALSE)</f>
        <v>Lexmark X65X Extra High Yield Return Program Cartridge</v>
      </c>
      <c r="C181" s="33">
        <v>6395.6814000000004</v>
      </c>
      <c r="D181" s="193">
        <f t="shared" si="7"/>
        <v>6715.465470000001</v>
      </c>
      <c r="E181" s="193">
        <f t="shared" si="8"/>
        <v>7521.3213264000015</v>
      </c>
      <c r="F181" s="101">
        <f>VLOOKUP(A181,PN!B188:C2085,2,FALSE)</f>
        <v>11947.34</v>
      </c>
      <c r="G181" s="64">
        <f t="shared" si="6"/>
        <v>-0.46467737588450647</v>
      </c>
    </row>
    <row r="182" spans="1:7">
      <c r="A182" s="198" t="s">
        <v>1989</v>
      </c>
      <c r="B182" s="106" t="str">
        <f>VLOOKUP(A182,PN!B189:D2086,3,FALSE)</f>
        <v>LexmarkT65x High Yield Return Program Print Cartridge</v>
      </c>
      <c r="C182" s="33">
        <v>5730.8237000000008</v>
      </c>
      <c r="D182" s="193">
        <f t="shared" si="7"/>
        <v>6017.3648850000009</v>
      </c>
      <c r="E182" s="193">
        <f t="shared" si="8"/>
        <v>6739.4486712000016</v>
      </c>
      <c r="F182" s="101">
        <f>VLOOKUP(A182,PN!B189:C2086,2,FALSE)</f>
        <v>11176.17</v>
      </c>
      <c r="G182" s="64">
        <f t="shared" si="6"/>
        <v>-0.48722829914004523</v>
      </c>
    </row>
    <row r="183" spans="1:7">
      <c r="A183" s="198" t="s">
        <v>1351</v>
      </c>
      <c r="B183" s="106" t="str">
        <f>VLOOKUP(A183,PN!B190:D2087,3,FALSE)</f>
        <v>Lexmark T654 Extra High Yield Return Program Print Cartridge</v>
      </c>
      <c r="C183" s="33">
        <v>6395.6814000000004</v>
      </c>
      <c r="D183" s="193">
        <f t="shared" si="7"/>
        <v>6715.465470000001</v>
      </c>
      <c r="E183" s="193">
        <f t="shared" si="8"/>
        <v>7521.3213264000015</v>
      </c>
      <c r="F183" s="101">
        <f>VLOOKUP(A183,PN!B190:C2087,2,FALSE)</f>
        <v>11947.34</v>
      </c>
      <c r="G183" s="64">
        <f t="shared" si="6"/>
        <v>-0.46467737588450647</v>
      </c>
    </row>
    <row r="184" spans="1:7">
      <c r="A184" s="198" t="s">
        <v>2066</v>
      </c>
      <c r="B184" s="106" t="str">
        <f>VLOOKUP(A184,PN!B191:D2088,3,FALSE)</f>
        <v>Lexmark X65X High Yield Return Program Cartridge</v>
      </c>
      <c r="C184" s="33">
        <v>5731.2264000000005</v>
      </c>
      <c r="D184" s="193">
        <f t="shared" si="7"/>
        <v>6017.7877200000012</v>
      </c>
      <c r="E184" s="193">
        <f t="shared" si="8"/>
        <v>6739.9222464000022</v>
      </c>
      <c r="F184" s="101">
        <f>VLOOKUP(A184,PN!B191:C2088,2,FALSE)</f>
        <v>11176.17</v>
      </c>
      <c r="G184" s="64">
        <f t="shared" si="6"/>
        <v>-0.48719226711834196</v>
      </c>
    </row>
    <row r="185" spans="1:7">
      <c r="A185" s="198" t="s">
        <v>1350</v>
      </c>
      <c r="B185" s="106" t="str">
        <f>VLOOKUP(A185,PN!B192:D2089,3,FALSE)</f>
        <v>Lexmark X65X Extra High Yield Return Program Cartridge</v>
      </c>
      <c r="C185" s="33">
        <v>5561.2870000000003</v>
      </c>
      <c r="D185" s="193">
        <f t="shared" si="7"/>
        <v>5839.3513500000008</v>
      </c>
      <c r="E185" s="193">
        <f t="shared" si="8"/>
        <v>6540.0735120000018</v>
      </c>
      <c r="F185" s="101">
        <f>VLOOKUP(A185,PN!B192:C2089,2,FALSE)</f>
        <v>11947.34</v>
      </c>
      <c r="G185" s="64">
        <f t="shared" si="6"/>
        <v>-0.53451672087678093</v>
      </c>
    </row>
    <row r="186" spans="1:7">
      <c r="A186" s="198" t="s">
        <v>1723</v>
      </c>
      <c r="B186" s="106" t="str">
        <f>VLOOKUP(A186,PN!B193:D2090,3,FALSE)</f>
        <v>C54x Black H Y Ton cart 2.5K LRP</v>
      </c>
      <c r="C186" s="33">
        <v>4983.4125000000004</v>
      </c>
      <c r="D186" s="193">
        <f t="shared" si="7"/>
        <v>5232.583125000001</v>
      </c>
      <c r="E186" s="193">
        <f t="shared" si="8"/>
        <v>5860.4931000000015</v>
      </c>
      <c r="F186" s="101">
        <f>VLOOKUP(A186,PN!B193:C2090,2,FALSE)</f>
        <v>1933.35</v>
      </c>
      <c r="G186" s="64">
        <f t="shared" si="6"/>
        <v>1.5776049344402208</v>
      </c>
    </row>
    <row r="187" spans="1:7">
      <c r="A187" s="198" t="s">
        <v>1721</v>
      </c>
      <c r="B187" s="106" t="str">
        <f>VLOOKUP(A187,PN!B194:D2091,3,FALSE)</f>
        <v>C54x Cyan H Y Ton cart 2K LRP</v>
      </c>
      <c r="C187" s="33">
        <v>5561.2870000000003</v>
      </c>
      <c r="D187" s="193">
        <f t="shared" si="7"/>
        <v>5839.3513500000008</v>
      </c>
      <c r="E187" s="193">
        <f t="shared" si="8"/>
        <v>6540.0735120000018</v>
      </c>
      <c r="F187" s="101">
        <f>VLOOKUP(A187,PN!B194:C2091,2,FALSE)</f>
        <v>2310.1799999999998</v>
      </c>
      <c r="G187" s="64">
        <f t="shared" si="6"/>
        <v>1.4072959682795283</v>
      </c>
    </row>
    <row r="188" spans="1:7">
      <c r="A188" s="198" t="s">
        <v>1725</v>
      </c>
      <c r="B188" s="106" t="str">
        <f>VLOOKUP(A188,PN!B195:D2092,3,FALSE)</f>
        <v>C54x Magenta H Y Ton cart 2K LRP</v>
      </c>
      <c r="C188" s="33">
        <v>4983.4125000000004</v>
      </c>
      <c r="D188" s="193">
        <f t="shared" si="7"/>
        <v>5232.583125000001</v>
      </c>
      <c r="E188" s="193">
        <f t="shared" si="8"/>
        <v>5860.4931000000015</v>
      </c>
      <c r="F188" s="101">
        <f>VLOOKUP(A188,PN!B195:C2092,2,FALSE)</f>
        <v>2310.1799999999998</v>
      </c>
      <c r="G188" s="64">
        <f t="shared" si="6"/>
        <v>1.1571533387008808</v>
      </c>
    </row>
    <row r="189" spans="1:7">
      <c r="A189" s="198" t="s">
        <v>1727</v>
      </c>
      <c r="B189" s="106" t="str">
        <f>VLOOKUP(A189,PN!B196:D2093,3,FALSE)</f>
        <v>C54x Yellow H Y Ton cart 2K LRP</v>
      </c>
      <c r="C189" s="33">
        <v>1379.6502</v>
      </c>
      <c r="D189" s="193">
        <f t="shared" si="7"/>
        <v>1448.6327100000001</v>
      </c>
      <c r="E189" s="193">
        <f t="shared" si="8"/>
        <v>1622.4686352000003</v>
      </c>
      <c r="F189" s="101">
        <f>VLOOKUP(A189,PN!B196:C2093,2,FALSE)</f>
        <v>2310.1799999999998</v>
      </c>
      <c r="G189" s="64">
        <f t="shared" si="6"/>
        <v>-0.40279536659481074</v>
      </c>
    </row>
    <row r="190" spans="1:7">
      <c r="A190" s="198" t="s">
        <v>1358</v>
      </c>
      <c r="B190" s="106" t="str">
        <f>VLOOKUP(A190,PN!B197:D2094,3,FALSE)</f>
        <v>C544 Black Ext H Y Ton cart 6K LRP</v>
      </c>
      <c r="C190" s="33">
        <v>1675.6347000000001</v>
      </c>
      <c r="D190" s="193">
        <f t="shared" si="7"/>
        <v>1759.4164350000001</v>
      </c>
      <c r="E190" s="193">
        <f t="shared" si="8"/>
        <v>1970.5464072000002</v>
      </c>
      <c r="F190" s="101">
        <f>VLOOKUP(A190,PN!B197:C2094,2,FALSE)</f>
        <v>4231.8599999999997</v>
      </c>
      <c r="G190" s="64">
        <f t="shared" si="6"/>
        <v>-0.60404297401142759</v>
      </c>
    </row>
    <row r="191" spans="1:7">
      <c r="A191" s="198" t="s">
        <v>1359</v>
      </c>
      <c r="B191" s="106" t="str">
        <f>VLOOKUP(A191,PN!B198:D2095,3,FALSE)</f>
        <v>C544 Cyan Ext H Y Ton cart 4K LRP</v>
      </c>
      <c r="C191" s="33">
        <v>1675.6347000000001</v>
      </c>
      <c r="D191" s="193">
        <f t="shared" si="7"/>
        <v>1759.4164350000001</v>
      </c>
      <c r="E191" s="193">
        <f t="shared" si="8"/>
        <v>1970.5464072000002</v>
      </c>
      <c r="F191" s="101">
        <f>VLOOKUP(A191,PN!B198:C2095,2,FALSE)</f>
        <v>3988.43</v>
      </c>
      <c r="G191" s="64">
        <f t="shared" si="6"/>
        <v>-0.57987611666746064</v>
      </c>
    </row>
    <row r="192" spans="1:7">
      <c r="A192" s="198" t="s">
        <v>1360</v>
      </c>
      <c r="B192" s="106" t="str">
        <f>VLOOKUP(A192,PN!B199:D2096,3,FALSE)</f>
        <v>C544 Magenta Ext H Y Ton cart 4K LRP</v>
      </c>
      <c r="C192" s="33">
        <v>1675.6347000000001</v>
      </c>
      <c r="D192" s="193">
        <f t="shared" si="7"/>
        <v>1759.4164350000001</v>
      </c>
      <c r="E192" s="193">
        <f t="shared" si="8"/>
        <v>1970.5464072000002</v>
      </c>
      <c r="F192" s="101">
        <f>VLOOKUP(A192,PN!B199:C2096,2,FALSE)</f>
        <v>3988.43</v>
      </c>
      <c r="G192" s="64">
        <f t="shared" si="6"/>
        <v>-0.57987611666746064</v>
      </c>
    </row>
    <row r="193" spans="1:7">
      <c r="A193" s="198" t="s">
        <v>1361</v>
      </c>
      <c r="B193" s="106" t="str">
        <f>VLOOKUP(A193,PN!B200:D2097,3,FALSE)</f>
        <v>C544 Yellow Ext H Y Ton cart 4K LRP</v>
      </c>
      <c r="C193" s="33">
        <v>3310.9994000000002</v>
      </c>
      <c r="D193" s="193">
        <f t="shared" si="7"/>
        <v>3476.5493700000002</v>
      </c>
      <c r="E193" s="193">
        <f t="shared" si="8"/>
        <v>3893.7352944000004</v>
      </c>
      <c r="F193" s="101">
        <f>VLOOKUP(A193,PN!B200:C2097,2,FALSE)</f>
        <v>3988.43</v>
      </c>
      <c r="G193" s="64">
        <f t="shared" si="6"/>
        <v>-0.16984893805331916</v>
      </c>
    </row>
    <row r="194" spans="1:7">
      <c r="A194" s="198" t="s">
        <v>1362</v>
      </c>
      <c r="B194" s="106" t="str">
        <f>VLOOKUP(A194,PN!B201:D2098,3,FALSE)</f>
        <v>C54x Black and Color Imaging Kit</v>
      </c>
      <c r="C194" s="33">
        <v>3350.8667</v>
      </c>
      <c r="D194" s="193">
        <f t="shared" si="7"/>
        <v>3518.4100350000003</v>
      </c>
      <c r="E194" s="193">
        <f t="shared" si="8"/>
        <v>3940.6192392000007</v>
      </c>
      <c r="F194" s="101">
        <f>VLOOKUP(A194,PN!B201:C2098,2,FALSE)</f>
        <v>7229.01</v>
      </c>
      <c r="G194" s="64">
        <f t="shared" si="6"/>
        <v>-0.53646948890650314</v>
      </c>
    </row>
    <row r="195" spans="1:7">
      <c r="A195" s="198" t="s">
        <v>1363</v>
      </c>
      <c r="B195" s="106" t="str">
        <f>VLOOKUP(A195,PN!B202:D2099,3,FALSE)</f>
        <v>C54x Waste toner bottle</v>
      </c>
      <c r="C195" s="33">
        <v>3350.8667</v>
      </c>
      <c r="D195" s="193">
        <f t="shared" si="7"/>
        <v>3518.4100350000003</v>
      </c>
      <c r="E195" s="193">
        <f t="shared" si="8"/>
        <v>3940.6192392000007</v>
      </c>
      <c r="F195" s="101">
        <f>VLOOKUP(A195,PN!B202:C2099,2,FALSE)</f>
        <v>284.29000000000002</v>
      </c>
      <c r="G195" s="64">
        <f t="shared" ref="G195:G238" si="9">(C195-F195)/F195</f>
        <v>10.786790601146716</v>
      </c>
    </row>
    <row r="196" spans="1:7">
      <c r="A196" s="198" t="s">
        <v>1291</v>
      </c>
      <c r="B196" s="106" t="str">
        <f>VLOOKUP(A196,PN!B204:D2101,3,FALSE)</f>
        <v>W850 High Yield Toner Cartridge</v>
      </c>
      <c r="C196" s="33">
        <v>3350.8667</v>
      </c>
      <c r="D196" s="193">
        <f t="shared" si="7"/>
        <v>3518.4100350000003</v>
      </c>
      <c r="E196" s="193">
        <f t="shared" si="8"/>
        <v>3940.6192392000007</v>
      </c>
      <c r="F196" s="101">
        <f>VLOOKUP(A196,PN!B204:C2101,2,FALSE)</f>
        <v>6429.5</v>
      </c>
      <c r="G196" s="64">
        <f t="shared" si="9"/>
        <v>-0.47882934909401975</v>
      </c>
    </row>
    <row r="197" spans="1:7">
      <c r="A197" s="198" t="s">
        <v>1292</v>
      </c>
      <c r="B197" s="106" t="str">
        <f>VLOOKUP(A197,PN!B205:D2102,3,FALSE)</f>
        <v>W850 Photoconductor Drum</v>
      </c>
      <c r="C197" s="33">
        <v>3624.3</v>
      </c>
      <c r="D197" s="193">
        <f t="shared" si="7"/>
        <v>3805.5150000000003</v>
      </c>
      <c r="E197" s="193">
        <f t="shared" si="8"/>
        <v>4262.1768000000011</v>
      </c>
      <c r="F197" s="101">
        <f>VLOOKUP(A197,PN!B205:C2102,2,FALSE)</f>
        <v>4951.76</v>
      </c>
      <c r="G197" s="64">
        <f t="shared" si="9"/>
        <v>-0.26807842060196779</v>
      </c>
    </row>
    <row r="198" spans="1:7">
      <c r="A198" s="198" t="s">
        <v>1293</v>
      </c>
      <c r="B198" s="106" t="str">
        <f>VLOOKUP(A198,PN!B206:D2103,3,FALSE)</f>
        <v>X860, X862, X864 High Yield Toner Cartridge</v>
      </c>
      <c r="C198" s="33">
        <v>175.97990000000001</v>
      </c>
      <c r="D198" s="193">
        <f t="shared" si="7"/>
        <v>184.77889500000003</v>
      </c>
      <c r="E198" s="193">
        <f t="shared" si="8"/>
        <v>206.95236240000006</v>
      </c>
      <c r="F198" s="101">
        <f>VLOOKUP(A198,PN!B206:C2103,2,FALSE)</f>
        <v>4413.1899999999996</v>
      </c>
      <c r="G198" s="64">
        <f t="shared" si="9"/>
        <v>-0.96012410523906733</v>
      </c>
    </row>
    <row r="199" spans="1:7">
      <c r="A199" s="198" t="s">
        <v>1294</v>
      </c>
      <c r="B199" s="106" t="str">
        <f>VLOOKUP(A199,PN!B207:D2104,3,FALSE)</f>
        <v>X860, X862, X864 Photoconductor Drum</v>
      </c>
      <c r="C199" s="33">
        <v>4671.3200000000006</v>
      </c>
      <c r="D199" s="193">
        <f t="shared" ref="D199:D250" si="10">C199*1.05</f>
        <v>4904.8860000000004</v>
      </c>
      <c r="E199" s="193">
        <f t="shared" ref="E199:E250" si="11">D199*1.12</f>
        <v>5493.4723200000008</v>
      </c>
      <c r="F199" s="101">
        <f>VLOOKUP(A199,PN!B207:C2104,2,FALSE)</f>
        <v>3531.14</v>
      </c>
      <c r="G199" s="64">
        <f t="shared" si="9"/>
        <v>0.32289289011480732</v>
      </c>
    </row>
    <row r="200" spans="1:7">
      <c r="A200" s="198" t="s">
        <v>1784</v>
      </c>
      <c r="B200" s="106" t="str">
        <f>VLOOKUP(A200,PN!B208:D2105,3,FALSE)</f>
        <v>Photoconductor Unit (Multi-Pack)</v>
      </c>
      <c r="C200" s="33">
        <v>5074.0200000000004</v>
      </c>
      <c r="D200" s="193">
        <f t="shared" si="10"/>
        <v>5327.7210000000005</v>
      </c>
      <c r="E200" s="193">
        <f t="shared" si="11"/>
        <v>5967.047520000001</v>
      </c>
      <c r="F200" s="101">
        <f>VLOOKUP(A200,PN!B208:C2105,2,FALSE)</f>
        <v>3152.64</v>
      </c>
      <c r="G200" s="64">
        <f t="shared" si="9"/>
        <v>0.60945112667478707</v>
      </c>
    </row>
    <row r="201" spans="1:7">
      <c r="A201" s="198" t="s">
        <v>1785</v>
      </c>
      <c r="B201" s="106" t="str">
        <f>VLOOKUP(A201,PN!B209:D2106,3,FALSE)</f>
        <v>Waste Toner Box</v>
      </c>
      <c r="C201" s="33">
        <v>2416.2000000000003</v>
      </c>
      <c r="D201" s="193">
        <f t="shared" si="10"/>
        <v>2537.0100000000002</v>
      </c>
      <c r="E201" s="193">
        <f t="shared" si="11"/>
        <v>2841.4512000000004</v>
      </c>
      <c r="F201" s="101">
        <f>VLOOKUP(A201,PN!B209:C2106,2,FALSE)</f>
        <v>246.36</v>
      </c>
      <c r="G201" s="64">
        <f t="shared" si="9"/>
        <v>8.8075986361422309</v>
      </c>
    </row>
    <row r="202" spans="1:7">
      <c r="A202" s="198" t="s">
        <v>1782</v>
      </c>
      <c r="B202" s="106" t="str">
        <f>VLOOKUP(A202,PN!B210:D2107,3,FALSE)</f>
        <v>Photoconductor Unit (Single Unit)</v>
      </c>
      <c r="C202" s="33">
        <v>3503.4900000000002</v>
      </c>
      <c r="D202" s="193">
        <f t="shared" si="10"/>
        <v>3678.6645000000003</v>
      </c>
      <c r="E202" s="193">
        <f t="shared" si="11"/>
        <v>4120.1042400000006</v>
      </c>
      <c r="F202" s="101">
        <f>VLOOKUP(A202,PN!B210:C2107,2,FALSE)</f>
        <v>788.27</v>
      </c>
      <c r="G202" s="64">
        <f t="shared" si="9"/>
        <v>3.44453042739163</v>
      </c>
    </row>
    <row r="203" spans="1:7">
      <c r="A203" s="198" t="s">
        <v>1789</v>
      </c>
      <c r="B203" s="106" t="str">
        <f>VLOOKUP(A203,PN!B211:D2108,3,FALSE)</f>
        <v>C736 Black High Yield Return Program Print Cartridge (12k)</v>
      </c>
      <c r="C203" s="33">
        <v>2832.1891000000001</v>
      </c>
      <c r="D203" s="193">
        <f t="shared" si="10"/>
        <v>2973.7985550000003</v>
      </c>
      <c r="E203" s="193">
        <f t="shared" si="11"/>
        <v>3330.6543816000008</v>
      </c>
      <c r="F203" s="101">
        <f>VLOOKUP(A203,PN!B211:C2108,2,FALSE)</f>
        <v>4765.0200000000004</v>
      </c>
      <c r="G203" s="64">
        <f t="shared" si="9"/>
        <v>-0.40562912642549248</v>
      </c>
    </row>
    <row r="204" spans="1:7">
      <c r="A204" s="198" t="s">
        <v>1787</v>
      </c>
      <c r="B204" s="106" t="str">
        <f>VLOOKUP(A204,PN!B212:D2109,3,FALSE)</f>
        <v>C736 Cyan High Yield Return Program Print Cartridge (10k)</v>
      </c>
      <c r="C204" s="33">
        <v>2657.82</v>
      </c>
      <c r="D204" s="193">
        <f t="shared" si="10"/>
        <v>2790.7110000000002</v>
      </c>
      <c r="E204" s="193">
        <f t="shared" si="11"/>
        <v>3125.5963200000006</v>
      </c>
      <c r="F204" s="101">
        <f>VLOOKUP(A204,PN!B212:C2109,2,FALSE)</f>
        <v>8982.2900000000009</v>
      </c>
      <c r="G204" s="64">
        <f t="shared" si="9"/>
        <v>-0.7041044098999254</v>
      </c>
    </row>
    <row r="205" spans="1:7">
      <c r="A205" s="198" t="s">
        <v>1791</v>
      </c>
      <c r="B205" s="106" t="str">
        <f>VLOOKUP(A205,PN!B213:D2110,3,FALSE)</f>
        <v>C736 Magenta High Yield Return Program Print Cartridge (10k)</v>
      </c>
      <c r="C205" s="33">
        <v>223.09580000000003</v>
      </c>
      <c r="D205" s="193">
        <f t="shared" si="10"/>
        <v>234.25059000000005</v>
      </c>
      <c r="E205" s="193">
        <f t="shared" si="11"/>
        <v>262.36066080000006</v>
      </c>
      <c r="F205" s="101">
        <f>VLOOKUP(A205,PN!B213:C2110,2,FALSE)</f>
        <v>8982.2900000000009</v>
      </c>
      <c r="G205" s="64">
        <f t="shared" si="9"/>
        <v>-0.97516270349766054</v>
      </c>
    </row>
    <row r="206" spans="1:7">
      <c r="A206" s="198" t="s">
        <v>1793</v>
      </c>
      <c r="B206" s="106" t="str">
        <f>VLOOKUP(A206,PN!B214:D2111,3,FALSE)</f>
        <v>C736 Yellow High Yield Return Program Print Cartridge (10k)</v>
      </c>
      <c r="C206" s="33">
        <v>664.45500000000004</v>
      </c>
      <c r="D206" s="193">
        <f t="shared" si="10"/>
        <v>697.67775000000006</v>
      </c>
      <c r="E206" s="193">
        <f t="shared" si="11"/>
        <v>781.39908000000014</v>
      </c>
      <c r="F206" s="101">
        <f>VLOOKUP(A206,PN!B214:C2111,2,FALSE)</f>
        <v>8982.2900000000009</v>
      </c>
      <c r="G206" s="64">
        <f t="shared" si="9"/>
        <v>-0.92602610247498129</v>
      </c>
    </row>
    <row r="207" spans="1:7">
      <c r="A207" s="198" t="s">
        <v>1762</v>
      </c>
      <c r="B207" s="106" t="str">
        <f>VLOOKUP(A207,PN!B215:D2112,3,FALSE)</f>
        <v>C546 Extra High Yield Return Program Black Toner Cartridge</v>
      </c>
      <c r="C207" s="33">
        <v>4027.0000000000005</v>
      </c>
      <c r="D207" s="193">
        <f t="shared" si="10"/>
        <v>4228.3500000000004</v>
      </c>
      <c r="E207" s="193">
        <f t="shared" si="11"/>
        <v>4735.7520000000004</v>
      </c>
      <c r="F207" s="101">
        <f>VLOOKUP(A207,PN!B215:C2112,2,FALSE)</f>
        <v>3546.14</v>
      </c>
      <c r="G207" s="64">
        <f t="shared" si="9"/>
        <v>0.13560096330094148</v>
      </c>
    </row>
    <row r="208" spans="1:7">
      <c r="A208" s="198" t="s">
        <v>2008</v>
      </c>
      <c r="B208" s="106" t="str">
        <f>VLOOKUP(A208,PN!B216:D2113,3,FALSE)</f>
        <v>X264, X363, X364 High Yield Return Program Print Cartridge (9K)</v>
      </c>
      <c r="C208" s="33">
        <v>6201.5800000000008</v>
      </c>
      <c r="D208" s="193">
        <f t="shared" si="10"/>
        <v>6511.6590000000015</v>
      </c>
      <c r="E208" s="193">
        <f t="shared" si="11"/>
        <v>7293.0580800000025</v>
      </c>
      <c r="F208" s="101">
        <f>VLOOKUP(A208,PN!B216:C2113,2,FALSE)</f>
        <v>5184.78</v>
      </c>
      <c r="G208" s="64">
        <f t="shared" si="9"/>
        <v>0.19611246764568624</v>
      </c>
    </row>
    <row r="209" spans="1:7">
      <c r="A209" s="198" t="s">
        <v>2030</v>
      </c>
      <c r="B209" s="106" t="str">
        <f>VLOOKUP(A209,PN!B217:D2114,3,FALSE)</f>
        <v>X463 Extra High Yield Return Program Print Cartridge</v>
      </c>
      <c r="C209" s="33">
        <v>6201.5800000000008</v>
      </c>
      <c r="D209" s="193">
        <f t="shared" si="10"/>
        <v>6511.6590000000015</v>
      </c>
      <c r="E209" s="193">
        <f t="shared" si="11"/>
        <v>7293.0580800000025</v>
      </c>
      <c r="F209" s="101">
        <f>VLOOKUP(A209,PN!B217:C2114,2,FALSE)</f>
        <v>6752.14</v>
      </c>
      <c r="G209" s="64">
        <f t="shared" si="9"/>
        <v>-8.1538593690296632E-2</v>
      </c>
    </row>
    <row r="210" spans="1:7">
      <c r="A210" s="198" t="s">
        <v>1303</v>
      </c>
      <c r="B210" s="106" t="str">
        <f>VLOOKUP(A210,PN!B218:D2115,3,FALSE)</f>
        <v>X792  Cyan Extra High Yield Return Program Print Cartridge (20K)</v>
      </c>
      <c r="C210" s="33">
        <v>6201.5800000000008</v>
      </c>
      <c r="D210" s="193">
        <f t="shared" si="10"/>
        <v>6511.6590000000015</v>
      </c>
      <c r="E210" s="193">
        <f t="shared" si="11"/>
        <v>7293.0580800000025</v>
      </c>
      <c r="F210" s="101">
        <f>VLOOKUP(A210,PN!B218:C2115,2,FALSE)</f>
        <v>10820.18</v>
      </c>
      <c r="G210" s="64">
        <f t="shared" si="9"/>
        <v>-0.4268505699535497</v>
      </c>
    </row>
    <row r="211" spans="1:7">
      <c r="A211" s="198" t="s">
        <v>1302</v>
      </c>
      <c r="B211" s="106" t="str">
        <f>VLOOKUP(A211,PN!B219:D2116,3,FALSE)</f>
        <v>X792  Black Extra High Yield Return Program Print Cartridge (20K)</v>
      </c>
      <c r="C211" s="33">
        <v>3139.0465000000004</v>
      </c>
      <c r="D211" s="193">
        <f t="shared" si="10"/>
        <v>3295.9988250000006</v>
      </c>
      <c r="E211" s="193">
        <f t="shared" si="11"/>
        <v>3691.518684000001</v>
      </c>
      <c r="F211" s="101">
        <f>VLOOKUP(A211,PN!B219:C2116,2,FALSE)</f>
        <v>6585.81</v>
      </c>
      <c r="G211" s="64">
        <f t="shared" si="9"/>
        <v>-0.52336212250277492</v>
      </c>
    </row>
    <row r="212" spans="1:7">
      <c r="A212" s="198" t="s">
        <v>1304</v>
      </c>
      <c r="B212" s="106" t="str">
        <f>VLOOKUP(A212,PN!B220:D2117,3,FALSE)</f>
        <v>X792  Magenta Extra High Yield Return Program Print Cartridge (20K)</v>
      </c>
      <c r="C212" s="33">
        <v>4703.5360000000001</v>
      </c>
      <c r="D212" s="193">
        <f t="shared" si="10"/>
        <v>4938.7128000000002</v>
      </c>
      <c r="E212" s="193">
        <f t="shared" si="11"/>
        <v>5531.3583360000011</v>
      </c>
      <c r="F212" s="101">
        <f>VLOOKUP(A212,PN!B220:C2117,2,FALSE)</f>
        <v>10820.18</v>
      </c>
      <c r="G212" s="64">
        <f t="shared" si="9"/>
        <v>-0.56529965305567931</v>
      </c>
    </row>
    <row r="213" spans="1:7">
      <c r="A213" s="198" t="s">
        <v>1312</v>
      </c>
      <c r="B213" s="106" t="str">
        <f>VLOOKUP(A213,PN!B221:D2118,3,FALSE)</f>
        <v>C792 X792 Toner waste bottle</v>
      </c>
      <c r="C213" s="33">
        <v>4590.7800000000007</v>
      </c>
      <c r="D213" s="193">
        <f t="shared" si="10"/>
        <v>4820.3190000000013</v>
      </c>
      <c r="E213" s="193">
        <f t="shared" si="11"/>
        <v>5398.7572800000016</v>
      </c>
      <c r="F213" s="101">
        <f>VLOOKUP(A213,PN!B221:C2118,2,FALSE)</f>
        <v>373.5</v>
      </c>
      <c r="G213" s="64">
        <f t="shared" si="9"/>
        <v>11.29124497991968</v>
      </c>
    </row>
    <row r="214" spans="1:7">
      <c r="A214" s="198" t="s">
        <v>1305</v>
      </c>
      <c r="B214" s="106" t="str">
        <f>VLOOKUP(A214,PN!B222:D2119,3,FALSE)</f>
        <v>X792  Yellow Extra High Yield Return Program Print Cartridge (20K)</v>
      </c>
      <c r="C214" s="33">
        <v>7785.3991000000015</v>
      </c>
      <c r="D214" s="193">
        <f t="shared" si="10"/>
        <v>8174.6690550000021</v>
      </c>
      <c r="E214" s="193">
        <f t="shared" si="11"/>
        <v>9155.6293416000026</v>
      </c>
      <c r="F214" s="101">
        <f>VLOOKUP(A214,PN!B222:C2119,2,FALSE)</f>
        <v>10820.18</v>
      </c>
      <c r="G214" s="64">
        <f t="shared" si="9"/>
        <v>-0.28047416031895944</v>
      </c>
    </row>
    <row r="215" spans="1:7">
      <c r="A215" s="198" t="s">
        <v>1296</v>
      </c>
      <c r="B215" s="106" t="str">
        <f>VLOOKUP(A215,PN!B223:D2120,3,FALSE)</f>
        <v>Cyan Extra High Yield Print Cartridge</v>
      </c>
      <c r="C215" s="33">
        <v>3758.3991000000001</v>
      </c>
      <c r="D215" s="193">
        <f t="shared" si="10"/>
        <v>3946.3190550000004</v>
      </c>
      <c r="E215" s="193">
        <f t="shared" si="11"/>
        <v>4419.8773416000013</v>
      </c>
      <c r="F215" s="101">
        <f>VLOOKUP(A215,PN!B223:C2120,2,FALSE)</f>
        <v>12648.06</v>
      </c>
      <c r="G215" s="64">
        <f t="shared" si="9"/>
        <v>-0.70284778060825137</v>
      </c>
    </row>
    <row r="216" spans="1:7">
      <c r="A216" s="198" t="s">
        <v>1295</v>
      </c>
      <c r="B216" s="106" t="str">
        <f>VLOOKUP(A216,PN!B224:D2121,3,FALSE)</f>
        <v>Black Extra High Yield Print Cartridge</v>
      </c>
      <c r="C216" s="33">
        <v>7785.3991000000015</v>
      </c>
      <c r="D216" s="193">
        <f t="shared" si="10"/>
        <v>8174.6690550000021</v>
      </c>
      <c r="E216" s="193">
        <f t="shared" si="11"/>
        <v>9155.6293416000026</v>
      </c>
      <c r="F216" s="101">
        <f>VLOOKUP(A216,PN!B224:C2121,2,FALSE)</f>
        <v>11264.96</v>
      </c>
      <c r="G216" s="64">
        <f t="shared" si="9"/>
        <v>-0.30888355573388615</v>
      </c>
    </row>
    <row r="217" spans="1:7">
      <c r="A217" s="198" t="s">
        <v>1297</v>
      </c>
      <c r="B217" s="106" t="str">
        <f>VLOOKUP(A217,PN!B225:D2122,3,FALSE)</f>
        <v>Magenta Extra High Yield Print Cartridge</v>
      </c>
      <c r="C217" s="33">
        <v>322.16000000000003</v>
      </c>
      <c r="D217" s="193">
        <f t="shared" si="10"/>
        <v>338.26800000000003</v>
      </c>
      <c r="E217" s="193">
        <f t="shared" si="11"/>
        <v>378.86016000000006</v>
      </c>
      <c r="F217" s="101">
        <f>VLOOKUP(A217,PN!B225:C2122,2,FALSE)</f>
        <v>12648.06</v>
      </c>
      <c r="G217" s="64">
        <f t="shared" si="9"/>
        <v>-0.97452890008428172</v>
      </c>
    </row>
    <row r="218" spans="1:7">
      <c r="A218" s="198" t="s">
        <v>1298</v>
      </c>
      <c r="B218" s="106" t="str">
        <f>VLOOKUP(A218,PN!B226:D2123,3,FALSE)</f>
        <v>Yellow Extra High Yield Print Cartridge</v>
      </c>
      <c r="C218" s="33">
        <v>7785.3991000000015</v>
      </c>
      <c r="D218" s="193">
        <f t="shared" si="10"/>
        <v>8174.6690550000021</v>
      </c>
      <c r="E218" s="193">
        <f t="shared" si="11"/>
        <v>9155.6293416000026</v>
      </c>
      <c r="F218" s="101">
        <f>VLOOKUP(A218,PN!B226:C2123,2,FALSE)</f>
        <v>12648.06</v>
      </c>
      <c r="G218" s="64">
        <f t="shared" si="9"/>
        <v>-0.38445903166177248</v>
      </c>
    </row>
    <row r="219" spans="1:7">
      <c r="A219" s="198" t="s">
        <v>1299</v>
      </c>
      <c r="B219" s="106" t="str">
        <f>VLOOKUP(A219,PN!B227:D2124,3,FALSE)</f>
        <v>1-Pack Photoconductor Unit</v>
      </c>
      <c r="C219" s="33">
        <v>8859.4000000000015</v>
      </c>
      <c r="D219" s="193">
        <f t="shared" si="10"/>
        <v>9302.3700000000026</v>
      </c>
      <c r="E219" s="193">
        <f t="shared" si="11"/>
        <v>10418.654400000003</v>
      </c>
      <c r="F219" s="101">
        <f>VLOOKUP(A219,PN!B227:C2124,2,FALSE)</f>
        <v>6565.81</v>
      </c>
      <c r="G219" s="64">
        <f t="shared" si="9"/>
        <v>0.34932323658467135</v>
      </c>
    </row>
    <row r="220" spans="1:7">
      <c r="A220" s="198" t="s">
        <v>1300</v>
      </c>
      <c r="B220" s="106" t="str">
        <f>VLOOKUP(A220,PN!B228:D2125,3,FALSE)</f>
        <v>3-Pack Photoconductor Kit</v>
      </c>
      <c r="C220" s="33">
        <v>7248.6</v>
      </c>
      <c r="D220" s="193">
        <f t="shared" si="10"/>
        <v>7611.0300000000007</v>
      </c>
      <c r="E220" s="193">
        <f t="shared" si="11"/>
        <v>8524.3536000000022</v>
      </c>
      <c r="F220" s="101">
        <f>VLOOKUP(A220,PN!B228:C2125,2,FALSE)</f>
        <v>19697.830000000002</v>
      </c>
      <c r="G220" s="64">
        <f t="shared" si="9"/>
        <v>-0.63201022650718375</v>
      </c>
    </row>
    <row r="221" spans="1:7">
      <c r="A221" s="198" t="s">
        <v>1301</v>
      </c>
      <c r="B221" s="106" t="str">
        <f>VLOOKUP(A221,PN!B229:D2126,3,FALSE)</f>
        <v>Waste Toner Bottle</v>
      </c>
      <c r="C221" s="33">
        <v>8859.4000000000015</v>
      </c>
      <c r="D221" s="193">
        <f t="shared" si="10"/>
        <v>9302.3700000000026</v>
      </c>
      <c r="E221" s="193">
        <f t="shared" si="11"/>
        <v>10418.654400000003</v>
      </c>
      <c r="F221" s="101">
        <f>VLOOKUP(A221,PN!B229:C2126,2,FALSE)</f>
        <v>792.02</v>
      </c>
      <c r="G221" s="64">
        <f t="shared" si="9"/>
        <v>10.185828640690893</v>
      </c>
    </row>
    <row r="222" spans="1:7">
      <c r="A222" s="198" t="s">
        <v>1307</v>
      </c>
      <c r="B222" s="106" t="str">
        <f>VLOOKUP(A222,PN!B230:D2127,3,FALSE)</f>
        <v>Cyan Extra High Yield Print Cartridge</v>
      </c>
      <c r="C222" s="33">
        <v>8859.4000000000015</v>
      </c>
      <c r="D222" s="193">
        <f t="shared" si="10"/>
        <v>9302.3700000000026</v>
      </c>
      <c r="E222" s="193">
        <f t="shared" si="11"/>
        <v>10418.654400000003</v>
      </c>
      <c r="F222" s="101">
        <f>VLOOKUP(A222,PN!B230:C2127,2,FALSE)</f>
        <v>12648.06</v>
      </c>
      <c r="G222" s="64">
        <f t="shared" si="9"/>
        <v>-0.29954475231774663</v>
      </c>
    </row>
    <row r="223" spans="1:7">
      <c r="A223" s="198" t="s">
        <v>1306</v>
      </c>
      <c r="B223" s="106" t="str">
        <f>VLOOKUP(A223,PN!B231:D2128,3,FALSE)</f>
        <v>Black Extra High Yield Print Cartridge</v>
      </c>
      <c r="C223" s="33">
        <v>2347.741</v>
      </c>
      <c r="D223" s="193">
        <f t="shared" si="10"/>
        <v>2465.1280500000003</v>
      </c>
      <c r="E223" s="193">
        <f t="shared" si="11"/>
        <v>2760.9434160000005</v>
      </c>
      <c r="F223" s="101">
        <f>VLOOKUP(A223,PN!B231:C2128,2,FALSE)</f>
        <v>2161.7800000000002</v>
      </c>
      <c r="G223" s="64">
        <f t="shared" si="9"/>
        <v>8.6022166918002643E-2</v>
      </c>
    </row>
    <row r="224" spans="1:7">
      <c r="A224" s="198" t="s">
        <v>1308</v>
      </c>
      <c r="B224" s="106" t="str">
        <f>VLOOKUP(A224,PN!B232:D2129,3,FALSE)</f>
        <v>Magenta Extra High Yield Print Cartridge</v>
      </c>
      <c r="C224" s="33">
        <v>6056.6080000000011</v>
      </c>
      <c r="D224" s="193">
        <f t="shared" si="10"/>
        <v>6359.4384000000018</v>
      </c>
      <c r="E224" s="193">
        <f t="shared" si="11"/>
        <v>7122.5710080000026</v>
      </c>
      <c r="F224" s="101">
        <f>VLOOKUP(A224,PN!B232:C2129,2,FALSE)</f>
        <v>12648.06</v>
      </c>
      <c r="G224" s="64">
        <f t="shared" si="9"/>
        <v>-0.52114332158449583</v>
      </c>
    </row>
    <row r="225" spans="1:7">
      <c r="A225" s="198" t="s">
        <v>1309</v>
      </c>
      <c r="B225" s="106" t="str">
        <f>VLOOKUP(A225,PN!B233:D2130,3,FALSE)</f>
        <v>Yellow Extra High Yield Print Cartridge</v>
      </c>
      <c r="C225" s="33">
        <v>684.59</v>
      </c>
      <c r="D225" s="193">
        <f t="shared" si="10"/>
        <v>718.81950000000006</v>
      </c>
      <c r="E225" s="193">
        <f t="shared" si="11"/>
        <v>805.07784000000015</v>
      </c>
      <c r="F225" s="101">
        <f>VLOOKUP(A225,PN!B233:C2130,2,FALSE)</f>
        <v>12648.06</v>
      </c>
      <c r="G225" s="64">
        <f t="shared" si="9"/>
        <v>-0.94587391267909859</v>
      </c>
    </row>
    <row r="226" spans="1:7">
      <c r="A226" s="198" t="s">
        <v>2512</v>
      </c>
      <c r="B226" s="106" t="str">
        <f>VLOOKUP(A226,PN!B234:D2131,3,FALSE)</f>
        <v>Black Ultra High Yield Return Program 20k</v>
      </c>
      <c r="C226" s="33">
        <v>9262.1</v>
      </c>
      <c r="D226" s="193">
        <f t="shared" si="10"/>
        <v>9725.2049999999999</v>
      </c>
      <c r="E226" s="193">
        <f t="shared" si="11"/>
        <v>10892.229600000001</v>
      </c>
      <c r="F226" s="101">
        <f>VLOOKUP(A226,PN!B234:C2131,2,FALSE)</f>
        <v>8625.5400000000009</v>
      </c>
      <c r="G226" s="64">
        <f t="shared" si="9"/>
        <v>7.3799437484493663E-2</v>
      </c>
    </row>
    <row r="227" spans="1:7">
      <c r="A227" s="198" t="s">
        <v>1310</v>
      </c>
      <c r="B227" s="106" t="str">
        <f>VLOOKUP(A227,PN!B235:D2132,3,FALSE)</f>
        <v>Imaging Unit Return Program 60k</v>
      </c>
      <c r="C227" s="33">
        <v>2008.2649000000001</v>
      </c>
      <c r="D227" s="193">
        <f t="shared" si="10"/>
        <v>2108.6781450000003</v>
      </c>
      <c r="E227" s="193">
        <f t="shared" si="11"/>
        <v>2361.7195224000006</v>
      </c>
      <c r="F227" s="101">
        <f>VLOOKUP(A227,PN!B235:C2132,2,FALSE)</f>
        <v>1080.21</v>
      </c>
      <c r="G227" s="64">
        <f t="shared" si="9"/>
        <v>0.85914303700206451</v>
      </c>
    </row>
    <row r="228" spans="1:7">
      <c r="A228" s="198" t="s">
        <v>46</v>
      </c>
      <c r="B228" s="106" t="str">
        <f>VLOOKUP(A228,PN!B236:D2133,3,FALSE)</f>
        <v>Black Extra High Yield Return Program toner 45k</v>
      </c>
      <c r="C228" s="33">
        <v>9262.1</v>
      </c>
      <c r="D228" s="193">
        <f t="shared" si="10"/>
        <v>9725.2049999999999</v>
      </c>
      <c r="E228" s="193">
        <f t="shared" si="11"/>
        <v>10892.229600000001</v>
      </c>
      <c r="F228" s="101">
        <f>VLOOKUP(A228,PN!B236:C2133,2,FALSE)</f>
        <v>13509.48</v>
      </c>
      <c r="G228" s="64">
        <f t="shared" si="9"/>
        <v>-0.31439996210068777</v>
      </c>
    </row>
    <row r="229" spans="1:7">
      <c r="A229" s="198" t="s">
        <v>51</v>
      </c>
      <c r="B229" s="106" t="str">
        <f>VLOOKUP(A229,PN!B237:D2134,3,FALSE)</f>
        <v>Imaging Kit Return Program 100k</v>
      </c>
      <c r="C229" s="33">
        <v>9262.1</v>
      </c>
      <c r="D229" s="193">
        <f t="shared" si="10"/>
        <v>9725.2049999999999</v>
      </c>
      <c r="E229" s="193">
        <f t="shared" si="11"/>
        <v>10892.229600000001</v>
      </c>
      <c r="F229" s="101">
        <f>VLOOKUP(A229,PN!B237:C2134,2,FALSE)</f>
        <v>1117.46</v>
      </c>
      <c r="G229" s="64">
        <f t="shared" si="9"/>
        <v>7.2885293433321996</v>
      </c>
    </row>
    <row r="230" spans="1:7">
      <c r="A230" s="198" t="s">
        <v>49</v>
      </c>
      <c r="B230" s="106" t="str">
        <f>VLOOKUP(A230,PN!B238:D2135,3,FALSE)</f>
        <v>Black Extra High Yield Return Program toner 45k</v>
      </c>
      <c r="C230" s="33">
        <v>6308.2955000000011</v>
      </c>
      <c r="D230" s="193">
        <f t="shared" si="10"/>
        <v>6623.7102750000013</v>
      </c>
      <c r="E230" s="193">
        <f t="shared" si="11"/>
        <v>7418.5555080000022</v>
      </c>
      <c r="F230" s="101">
        <f>VLOOKUP(A230,PN!B238:C2135,2,FALSE)</f>
        <v>13509.48</v>
      </c>
      <c r="G230" s="64">
        <f t="shared" si="9"/>
        <v>-0.53304675679596836</v>
      </c>
    </row>
    <row r="231" spans="1:7">
      <c r="A231" s="198" t="s">
        <v>78</v>
      </c>
      <c r="B231" s="106" t="str">
        <f>VLOOKUP(A231,PN!B239:D2136,3,FALSE)</f>
        <v>Black High Yield Return Program 4k</v>
      </c>
      <c r="C231" s="33">
        <v>1070.3766000000001</v>
      </c>
      <c r="D231" s="193">
        <f t="shared" si="10"/>
        <v>1123.89543</v>
      </c>
      <c r="E231" s="193">
        <f t="shared" si="11"/>
        <v>1258.7628816000001</v>
      </c>
      <c r="F231" s="101">
        <f>VLOOKUP(A231,PN!B239:C2136,2,FALSE)</f>
        <v>2637.62</v>
      </c>
      <c r="G231" s="64">
        <f t="shared" si="9"/>
        <v>-0.59418847294151544</v>
      </c>
    </row>
    <row r="232" spans="1:7">
      <c r="A232" s="198" t="s">
        <v>80</v>
      </c>
      <c r="B232" s="106" t="str">
        <f>VLOOKUP(A232,PN!B240:D2137,3,FALSE)</f>
        <v>Cyan High Yield Return Program 3k</v>
      </c>
      <c r="C232" s="33">
        <v>6080.77</v>
      </c>
      <c r="D232" s="193">
        <f t="shared" si="10"/>
        <v>6384.808500000001</v>
      </c>
      <c r="E232" s="193">
        <f t="shared" si="11"/>
        <v>7150.985520000002</v>
      </c>
      <c r="F232" s="101">
        <f>VLOOKUP(A232,PN!B240:C2137,2,FALSE)</f>
        <v>3559.94</v>
      </c>
      <c r="G232" s="64">
        <f t="shared" si="9"/>
        <v>0.70811024904914133</v>
      </c>
    </row>
    <row r="233" spans="1:7">
      <c r="A233" s="198" t="s">
        <v>82</v>
      </c>
      <c r="B233" s="106" t="str">
        <f>VLOOKUP(A233,PN!B241:D2138,3,FALSE)</f>
        <v>Magenta High Yield Return Program 3k</v>
      </c>
      <c r="C233" s="33">
        <v>1107.4250000000002</v>
      </c>
      <c r="D233" s="193">
        <f t="shared" si="10"/>
        <v>1162.7962500000003</v>
      </c>
      <c r="E233" s="193">
        <f t="shared" si="11"/>
        <v>1302.3318000000004</v>
      </c>
      <c r="F233" s="101">
        <f>VLOOKUP(A233,PN!B241:C2138,2,FALSE)</f>
        <v>3559.94</v>
      </c>
      <c r="G233" s="64">
        <f t="shared" si="9"/>
        <v>-0.68892031888177885</v>
      </c>
    </row>
    <row r="234" spans="1:7">
      <c r="A234" s="198" t="s">
        <v>92</v>
      </c>
      <c r="B234" s="106" t="str">
        <f>VLOOKUP(A234,PN!B242:D2139,3,FALSE)</f>
        <v>Yellow Extra High Yield Return Program 4k</v>
      </c>
      <c r="C234" s="33">
        <v>6080.77</v>
      </c>
      <c r="D234" s="193">
        <f t="shared" si="10"/>
        <v>6384.808500000001</v>
      </c>
      <c r="E234" s="193">
        <f t="shared" si="11"/>
        <v>7150.985520000002</v>
      </c>
      <c r="F234" s="101">
        <f>VLOOKUP(A234,PN!B242:C2139,2,FALSE)</f>
        <v>3810.27</v>
      </c>
      <c r="G234" s="64">
        <f t="shared" si="9"/>
        <v>0.59588953013828427</v>
      </c>
    </row>
    <row r="235" spans="1:7">
      <c r="A235" s="198" t="s">
        <v>86</v>
      </c>
      <c r="B235" s="106" t="str">
        <f>VLOOKUP(A235,PN!B243:D2140,3,FALSE)</f>
        <v>Black Extra High Yield Return Program 8k</v>
      </c>
      <c r="C235" s="33">
        <v>2206.7960000000003</v>
      </c>
      <c r="D235" s="193">
        <f t="shared" si="10"/>
        <v>2317.1358000000005</v>
      </c>
      <c r="E235" s="193">
        <f t="shared" si="11"/>
        <v>2595.1920960000007</v>
      </c>
      <c r="F235" s="101">
        <f>VLOOKUP(A235,PN!B243:C2140,2,FALSE)</f>
        <v>3763.23</v>
      </c>
      <c r="G235" s="64">
        <f t="shared" si="9"/>
        <v>-0.41358992142388312</v>
      </c>
    </row>
    <row r="236" spans="1:7">
      <c r="A236" s="198" t="s">
        <v>88</v>
      </c>
      <c r="B236" s="106" t="str">
        <f>VLOOKUP(A236,PN!B244:D2141,3,FALSE)</f>
        <v>Cyan Extra High Yield Return Program 4k</v>
      </c>
      <c r="C236" s="33">
        <v>2416.2000000000003</v>
      </c>
      <c r="D236" s="193">
        <f t="shared" si="10"/>
        <v>2537.0100000000002</v>
      </c>
      <c r="E236" s="193">
        <f t="shared" si="11"/>
        <v>2841.4512000000004</v>
      </c>
      <c r="F236" s="101">
        <f>VLOOKUP(A236,PN!B244:C2141,2,FALSE)</f>
        <v>3810.27</v>
      </c>
      <c r="G236" s="64">
        <f t="shared" si="9"/>
        <v>-0.36587170987882739</v>
      </c>
    </row>
    <row r="237" spans="1:7">
      <c r="A237" s="198" t="s">
        <v>90</v>
      </c>
      <c r="B237" s="106" t="str">
        <f>VLOOKUP(A237,PN!B245:D2142,3,FALSE)</f>
        <v>Magenta Extra High Yield Return Program 4k</v>
      </c>
      <c r="C237" s="33">
        <v>2416.2000000000003</v>
      </c>
      <c r="D237" s="193">
        <f t="shared" si="10"/>
        <v>2537.0100000000002</v>
      </c>
      <c r="E237" s="193">
        <f t="shared" si="11"/>
        <v>2841.4512000000004</v>
      </c>
      <c r="F237" s="101">
        <f>VLOOKUP(A237,PN!B245:C2142,2,FALSE)</f>
        <v>3810.27</v>
      </c>
      <c r="G237" s="64">
        <f t="shared" si="9"/>
        <v>-0.36587170987882739</v>
      </c>
    </row>
    <row r="238" spans="1:7">
      <c r="A238" s="200" t="s">
        <v>84</v>
      </c>
      <c r="B238" s="106" t="str">
        <f>VLOOKUP(A238,PN!B246:D2143,3,FALSE)</f>
        <v>Yellow High Yield Return Program 3k</v>
      </c>
      <c r="C238" s="33">
        <v>2416.2000000000003</v>
      </c>
      <c r="D238" s="193">
        <f t="shared" si="10"/>
        <v>2537.0100000000002</v>
      </c>
      <c r="E238" s="193">
        <f t="shared" si="11"/>
        <v>2841.4512000000004</v>
      </c>
      <c r="F238" s="101">
        <f>VLOOKUP(A238,PN!B246:C2143,2,FALSE)</f>
        <v>3559.94</v>
      </c>
      <c r="G238" s="64">
        <f t="shared" si="9"/>
        <v>-0.32128069574206303</v>
      </c>
    </row>
    <row r="239" spans="1:7">
      <c r="A239" s="200" t="s">
        <v>2562</v>
      </c>
      <c r="B239" s="201" t="s">
        <v>3085</v>
      </c>
      <c r="C239" s="33">
        <v>3141.0600000000004</v>
      </c>
      <c r="D239" s="193">
        <f t="shared" si="10"/>
        <v>3298.1130000000007</v>
      </c>
      <c r="E239" s="193">
        <f t="shared" si="11"/>
        <v>3693.8865600000013</v>
      </c>
      <c r="F239" s="101" t="e">
        <f>VLOOKUP(A239,PN!B247:C2144,2,FALSE)</f>
        <v>#N/A</v>
      </c>
      <c r="G239" s="64"/>
    </row>
    <row r="240" spans="1:7">
      <c r="A240" s="200" t="s">
        <v>2563</v>
      </c>
      <c r="B240" s="201" t="s">
        <v>3086</v>
      </c>
      <c r="C240" s="33">
        <v>3435.0309999999999</v>
      </c>
      <c r="D240" s="193">
        <f t="shared" si="10"/>
        <v>3606.7825499999999</v>
      </c>
      <c r="E240" s="193">
        <f t="shared" si="11"/>
        <v>4039.5964560000002</v>
      </c>
      <c r="F240" s="101" t="e">
        <f>VLOOKUP(A240,PN!B248:C2145,2,FALSE)</f>
        <v>#N/A</v>
      </c>
      <c r="G240" s="64"/>
    </row>
    <row r="241" spans="1:7">
      <c r="A241" s="200" t="s">
        <v>1364</v>
      </c>
      <c r="B241" s="201" t="s">
        <v>3014</v>
      </c>
      <c r="C241" s="33">
        <v>3435.0309999999999</v>
      </c>
      <c r="D241" s="193">
        <f t="shared" si="10"/>
        <v>3606.7825499999999</v>
      </c>
      <c r="E241" s="193">
        <f t="shared" si="11"/>
        <v>4039.5964560000002</v>
      </c>
      <c r="F241" s="101" t="e">
        <f>VLOOKUP(A241,PN!B249:C2146,2,FALSE)</f>
        <v>#N/A</v>
      </c>
      <c r="G241" s="64"/>
    </row>
    <row r="242" spans="1:7">
      <c r="A242" s="200" t="s">
        <v>1366</v>
      </c>
      <c r="B242" s="201" t="s">
        <v>2545</v>
      </c>
      <c r="C242" s="33">
        <v>3435.0309999999999</v>
      </c>
      <c r="D242" s="193">
        <f t="shared" si="10"/>
        <v>3606.7825499999999</v>
      </c>
      <c r="E242" s="193">
        <f t="shared" si="11"/>
        <v>4039.5964560000002</v>
      </c>
      <c r="F242" s="101" t="e">
        <f>VLOOKUP(A242,PN!B250:C2147,2,FALSE)</f>
        <v>#N/A</v>
      </c>
      <c r="G242" s="64"/>
    </row>
    <row r="243" spans="1:7">
      <c r="A243" s="200" t="s">
        <v>1335</v>
      </c>
      <c r="B243" s="201" t="s">
        <v>2532</v>
      </c>
      <c r="C243" s="33">
        <v>17682.154300000002</v>
      </c>
      <c r="D243" s="193">
        <f t="shared" si="10"/>
        <v>18566.262015000004</v>
      </c>
      <c r="E243" s="193">
        <f t="shared" si="11"/>
        <v>20794.213456800007</v>
      </c>
      <c r="F243" s="101" t="e">
        <f>VLOOKUP(A243,PN!B251:C2148,2,FALSE)</f>
        <v>#N/A</v>
      </c>
      <c r="G243" s="64"/>
    </row>
    <row r="244" spans="1:7">
      <c r="A244" s="200" t="s">
        <v>3021</v>
      </c>
      <c r="B244" s="201" t="s">
        <v>3022</v>
      </c>
      <c r="C244" s="33">
        <v>14871.308300000002</v>
      </c>
      <c r="D244" s="193">
        <f t="shared" si="10"/>
        <v>15614.873715000003</v>
      </c>
      <c r="E244" s="193">
        <f t="shared" si="11"/>
        <v>17488.658560800006</v>
      </c>
      <c r="F244" s="101" t="e">
        <f>VLOOKUP(A244,PN!B252:C2149,2,FALSE)</f>
        <v>#N/A</v>
      </c>
      <c r="G244" s="64"/>
    </row>
    <row r="245" spans="1:7">
      <c r="A245" s="200" t="s">
        <v>1339</v>
      </c>
      <c r="B245" s="201" t="s">
        <v>2529</v>
      </c>
      <c r="C245" s="33">
        <v>5211.3407000000007</v>
      </c>
      <c r="D245" s="193">
        <f t="shared" si="10"/>
        <v>5471.9077350000007</v>
      </c>
      <c r="E245" s="193">
        <f t="shared" si="11"/>
        <v>6128.5366632000014</v>
      </c>
      <c r="F245" s="101" t="e">
        <f>VLOOKUP(A245,PN!B253:C2150,2,FALSE)</f>
        <v>#N/A</v>
      </c>
      <c r="G245" s="64"/>
    </row>
    <row r="246" spans="1:7">
      <c r="A246" s="200" t="s">
        <v>2531</v>
      </c>
      <c r="B246" s="201" t="s">
        <v>2530</v>
      </c>
      <c r="C246" s="33">
        <v>9266.1270000000004</v>
      </c>
      <c r="D246" s="193">
        <f t="shared" si="10"/>
        <v>9729.4333500000012</v>
      </c>
      <c r="E246" s="193">
        <f t="shared" si="11"/>
        <v>10896.965352000003</v>
      </c>
      <c r="F246" s="101" t="e">
        <f>VLOOKUP(A246,PN!B254:C2151,2,FALSE)</f>
        <v>#N/A</v>
      </c>
      <c r="G246" s="64"/>
    </row>
    <row r="247" spans="1:7">
      <c r="A247" s="200" t="s">
        <v>3016</v>
      </c>
      <c r="B247" s="201" t="s">
        <v>3017</v>
      </c>
      <c r="C247" s="33">
        <v>24046.827800000003</v>
      </c>
      <c r="D247" s="193">
        <f t="shared" si="10"/>
        <v>25249.169190000004</v>
      </c>
      <c r="E247" s="193">
        <f t="shared" si="11"/>
        <v>28279.069492800008</v>
      </c>
      <c r="F247" s="101" t="e">
        <f>VLOOKUP(A247,PN!B255:C2152,2,FALSE)</f>
        <v>#N/A</v>
      </c>
      <c r="G247" s="64"/>
    </row>
    <row r="248" spans="1:7">
      <c r="A248" s="200" t="s">
        <v>1337</v>
      </c>
      <c r="B248" s="201" t="s">
        <v>3023</v>
      </c>
      <c r="C248" s="33">
        <v>23346.129800000002</v>
      </c>
      <c r="D248" s="193">
        <f t="shared" si="10"/>
        <v>24513.436290000005</v>
      </c>
      <c r="E248" s="193">
        <f t="shared" si="11"/>
        <v>27455.048644800008</v>
      </c>
      <c r="F248" s="101" t="e">
        <f>VLOOKUP(A248,PN!B256:C2153,2,FALSE)</f>
        <v>#N/A</v>
      </c>
      <c r="G248" s="64"/>
    </row>
    <row r="249" spans="1:7">
      <c r="A249" s="200" t="s">
        <v>1317</v>
      </c>
      <c r="B249" s="201" t="s">
        <v>3024</v>
      </c>
      <c r="C249" s="33">
        <v>3695.9806000000003</v>
      </c>
      <c r="D249" s="193">
        <f t="shared" si="10"/>
        <v>3880.7796300000005</v>
      </c>
      <c r="E249" s="193">
        <f t="shared" si="11"/>
        <v>4346.4731856000008</v>
      </c>
      <c r="F249" s="101" t="e">
        <f>VLOOKUP(A249,PN!B257:C2154,2,FALSE)</f>
        <v>#N/A</v>
      </c>
      <c r="G249" s="64"/>
    </row>
    <row r="250" spans="1:7">
      <c r="A250" s="200" t="s">
        <v>1319</v>
      </c>
      <c r="B250" s="201" t="s">
        <v>3025</v>
      </c>
      <c r="C250" s="33">
        <v>11545.8117</v>
      </c>
      <c r="D250" s="193">
        <f t="shared" si="10"/>
        <v>12123.102285000001</v>
      </c>
      <c r="E250" s="193">
        <f t="shared" si="11"/>
        <v>13577.874559200001</v>
      </c>
      <c r="F250" s="101" t="e">
        <f>VLOOKUP(A250,PN!B258:C2155,2,FALSE)</f>
        <v>#N/A</v>
      </c>
      <c r="G250" s="64"/>
    </row>
  </sheetData>
  <conditionalFormatting sqref="C6 C7:E250">
    <cfRule type="expression" dxfId="83" priority="9" stopIfTrue="1">
      <formula>AND(C6&lt;&gt;0,C6&lt;&gt;"")</formula>
    </cfRule>
  </conditionalFormatting>
  <conditionalFormatting sqref="A6:A250">
    <cfRule type="cellIs" dxfId="82" priority="15" stopIfTrue="1" operator="greaterThan">
      <formula>0</formula>
    </cfRule>
    <cfRule type="expression" dxfId="81" priority="16" stopIfTrue="1">
      <formula>ISERROR(#REF!)</formula>
    </cfRule>
  </conditionalFormatting>
  <conditionalFormatting sqref="B6:B250">
    <cfRule type="cellIs" dxfId="80" priority="27" stopIfTrue="1" operator="greaterThan">
      <formula>0</formula>
    </cfRule>
    <cfRule type="expression" dxfId="79" priority="28" stopIfTrue="1">
      <formula>ISERROR($C6)</formula>
    </cfRule>
  </conditionalFormatting>
  <conditionalFormatting sqref="D6">
    <cfRule type="expression" dxfId="78" priority="4" stopIfTrue="1">
      <formula>AND(D6&lt;&gt;0,D6&lt;&gt;"")</formula>
    </cfRule>
  </conditionalFormatting>
  <conditionalFormatting sqref="E6">
    <cfRule type="expression" dxfId="77" priority="3" stopIfTrue="1">
      <formula>AND(E6&lt;&gt;0,E6&lt;&gt;"")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>
  <dimension ref="A1:G150"/>
  <sheetViews>
    <sheetView workbookViewId="0">
      <selection activeCell="J3" sqref="J3"/>
    </sheetView>
  </sheetViews>
  <sheetFormatPr defaultColWidth="8.85546875" defaultRowHeight="15"/>
  <cols>
    <col min="1" max="1" width="26.42578125" customWidth="1"/>
    <col min="2" max="2" width="39.85546875" customWidth="1"/>
    <col min="3" max="3" width="15.42578125" customWidth="1"/>
    <col min="4" max="4" width="18" customWidth="1"/>
    <col min="5" max="5" width="24.140625" customWidth="1"/>
    <col min="6" max="6" width="0" hidden="1" customWidth="1"/>
    <col min="7" max="7" width="12.42578125" customWidth="1"/>
  </cols>
  <sheetData>
    <row r="1" spans="1:7">
      <c r="A1" s="160" t="s">
        <v>3288</v>
      </c>
      <c r="B1" s="196" t="str">
        <f>[1]Summary!A24</f>
        <v>Mann Hummel</v>
      </c>
      <c r="C1" s="101"/>
      <c r="D1" s="101"/>
      <c r="E1" s="101"/>
      <c r="F1" s="101"/>
      <c r="G1" s="101"/>
    </row>
    <row r="2" spans="1:7">
      <c r="A2" s="160" t="s">
        <v>3290</v>
      </c>
      <c r="B2" s="195">
        <f>[1]Summary!E24</f>
        <v>41703</v>
      </c>
      <c r="C2" s="101"/>
      <c r="D2" s="101"/>
      <c r="E2" s="101"/>
      <c r="F2" s="101"/>
      <c r="G2" s="101"/>
    </row>
    <row r="3" spans="1:7">
      <c r="A3" s="160" t="s">
        <v>16</v>
      </c>
      <c r="B3" s="196" t="str">
        <f>[1]Summary!B24</f>
        <v>RUSY13045LAS</v>
      </c>
      <c r="C3" s="101"/>
      <c r="D3" s="101"/>
      <c r="E3" s="101"/>
      <c r="F3" s="101"/>
      <c r="G3" s="101"/>
    </row>
    <row r="4" spans="1:7">
      <c r="A4" s="101"/>
      <c r="B4" s="101"/>
      <c r="C4" s="101"/>
      <c r="D4" s="101"/>
      <c r="E4" s="101"/>
      <c r="F4" s="101"/>
      <c r="G4" s="101"/>
    </row>
    <row r="5" spans="1:7" ht="54">
      <c r="A5" s="47" t="s">
        <v>1288</v>
      </c>
      <c r="B5" s="47" t="s">
        <v>1289</v>
      </c>
      <c r="C5" s="107" t="s">
        <v>1344</v>
      </c>
      <c r="D5" s="107" t="s">
        <v>1345</v>
      </c>
      <c r="E5" s="107" t="s">
        <v>3088</v>
      </c>
      <c r="F5" s="101"/>
      <c r="G5" s="107" t="s">
        <v>1371</v>
      </c>
    </row>
    <row r="6" spans="1:7">
      <c r="A6" s="102"/>
      <c r="B6" s="31"/>
      <c r="C6" s="194" t="s">
        <v>1290</v>
      </c>
      <c r="D6" s="194" t="s">
        <v>1290</v>
      </c>
      <c r="E6" s="194" t="s">
        <v>1290</v>
      </c>
      <c r="F6" s="102"/>
      <c r="G6" s="180"/>
    </row>
    <row r="7" spans="1:7">
      <c r="A7" s="198" t="s">
        <v>1018</v>
      </c>
      <c r="B7" s="106" t="str">
        <f>VLOOKUP(A7,[1]PN!B2:D1908,3,FALSE)</f>
        <v>W850n</v>
      </c>
      <c r="C7" s="33">
        <v>55142.975999999995</v>
      </c>
      <c r="D7" s="193">
        <f>C7*1.05</f>
        <v>57900.124799999998</v>
      </c>
      <c r="E7" s="193">
        <f>D7*1.12</f>
        <v>64848.139776000004</v>
      </c>
      <c r="F7" s="102">
        <f>VLOOKUP(A7,[1]PN!B2:C1908,2,FALSE)</f>
        <v>94320.099999999991</v>
      </c>
      <c r="G7" s="180">
        <f t="shared" ref="G7:G70" si="0">(C7-F7)/F7</f>
        <v>-0.41536346971642313</v>
      </c>
    </row>
    <row r="8" spans="1:7">
      <c r="A8" s="198" t="s">
        <v>1020</v>
      </c>
      <c r="B8" s="106" t="str">
        <f>VLOOKUP(A8,[1]PN!B3:D1909,3,FALSE)</f>
        <v>W850dn</v>
      </c>
      <c r="C8" s="33">
        <v>63994.559999999998</v>
      </c>
      <c r="D8" s="193">
        <f t="shared" ref="D8:D71" si="1">C8*1.05</f>
        <v>67194.288</v>
      </c>
      <c r="E8" s="193">
        <f t="shared" ref="E8:E71" si="2">D8*1.12</f>
        <v>75257.602560000014</v>
      </c>
      <c r="F8" s="102">
        <f>VLOOKUP(A8,[1]PN!B3:C1909,2,FALSE)</f>
        <v>109508</v>
      </c>
      <c r="G8" s="180">
        <f t="shared" si="0"/>
        <v>-0.41561748913321406</v>
      </c>
    </row>
    <row r="9" spans="1:7">
      <c r="A9" s="198" t="s">
        <v>1012</v>
      </c>
      <c r="B9" s="106" t="str">
        <f>VLOOKUP(A9,[1]PN!B4:D1910,3,FALSE)</f>
        <v>X860de 4</v>
      </c>
      <c r="C9" s="33">
        <v>85440</v>
      </c>
      <c r="D9" s="193">
        <f t="shared" si="1"/>
        <v>89712</v>
      </c>
      <c r="E9" s="193">
        <f t="shared" si="2"/>
        <v>100477.44</v>
      </c>
      <c r="F9" s="102">
        <f>VLOOKUP(A9,[1]PN!B4:C1910,2,FALSE)</f>
        <v>163131.5</v>
      </c>
      <c r="G9" s="180">
        <f t="shared" si="0"/>
        <v>-0.47625075475919731</v>
      </c>
    </row>
    <row r="10" spans="1:7">
      <c r="A10" s="198" t="s">
        <v>1014</v>
      </c>
      <c r="B10" s="106" t="str">
        <f>VLOOKUP(A10,[1]PN!B5:D1911,3,FALSE)</f>
        <v>X862de 4</v>
      </c>
      <c r="C10" s="33">
        <v>117480</v>
      </c>
      <c r="D10" s="193">
        <f t="shared" si="1"/>
        <v>123354</v>
      </c>
      <c r="E10" s="193">
        <f t="shared" si="2"/>
        <v>138156.48000000001</v>
      </c>
      <c r="F10" s="102">
        <f>VLOOKUP(A10,[1]PN!B5:C1911,2,FALSE)</f>
        <v>219468.19999999998</v>
      </c>
      <c r="G10" s="180">
        <f t="shared" si="0"/>
        <v>-0.46470604853003755</v>
      </c>
    </row>
    <row r="11" spans="1:7">
      <c r="A11" s="198" t="s">
        <v>1062</v>
      </c>
      <c r="B11" s="106" t="str">
        <f>VLOOKUP(A11,[1]PN!B6:D1912,3,FALSE)</f>
        <v>T656dne</v>
      </c>
      <c r="C11" s="33">
        <v>27108.403199999997</v>
      </c>
      <c r="D11" s="193">
        <f t="shared" si="1"/>
        <v>28463.823359999999</v>
      </c>
      <c r="E11" s="193">
        <f t="shared" si="2"/>
        <v>31879.482163200002</v>
      </c>
      <c r="F11" s="102">
        <f>VLOOKUP(A11,[1]PN!B6:C1912,2,FALSE)</f>
        <v>54315.1</v>
      </c>
      <c r="G11" s="180">
        <f t="shared" si="0"/>
        <v>-0.50090484598205665</v>
      </c>
    </row>
    <row r="12" spans="1:7">
      <c r="A12" s="198" t="s">
        <v>1088</v>
      </c>
      <c r="B12" s="106" t="str">
        <f>VLOOKUP(A12,[1]PN!B7:D1913,3,FALSE)</f>
        <v>X792dte</v>
      </c>
      <c r="C12" s="33">
        <v>66216</v>
      </c>
      <c r="D12" s="193">
        <f t="shared" si="1"/>
        <v>69526.8</v>
      </c>
      <c r="E12" s="193">
        <f t="shared" si="2"/>
        <v>77870.016000000018</v>
      </c>
      <c r="F12" s="102">
        <f>VLOOKUP(A12,[1]PN!B7:C1913,2,FALSE)</f>
        <v>125068.29999999999</v>
      </c>
      <c r="G12" s="180">
        <f t="shared" si="0"/>
        <v>-0.47056128531370456</v>
      </c>
    </row>
    <row r="13" spans="1:7">
      <c r="A13" s="198" t="s">
        <v>1132</v>
      </c>
      <c r="B13" s="106" t="str">
        <f>VLOOKUP(A13,[1]PN!B8:D1914,3,FALSE)</f>
        <v>X950de</v>
      </c>
      <c r="C13" s="33">
        <v>119616</v>
      </c>
      <c r="D13" s="193">
        <f t="shared" si="1"/>
        <v>125596.8</v>
      </c>
      <c r="E13" s="193">
        <f t="shared" si="2"/>
        <v>140668.41600000003</v>
      </c>
      <c r="F13" s="102">
        <f>VLOOKUP(A13,[1]PN!B8:C1914,2,FALSE)</f>
        <v>277640.3</v>
      </c>
      <c r="G13" s="180">
        <f t="shared" si="0"/>
        <v>-0.56916917320720373</v>
      </c>
    </row>
    <row r="14" spans="1:7">
      <c r="A14" s="198" t="s">
        <v>1092</v>
      </c>
      <c r="B14" s="106" t="str">
        <f>VLOOKUP(A14,[1]PN!B9:D1915,3,FALSE)</f>
        <v>X792dtme</v>
      </c>
      <c r="C14" s="33">
        <v>79032</v>
      </c>
      <c r="D14" s="193">
        <f t="shared" si="1"/>
        <v>82983.600000000006</v>
      </c>
      <c r="E14" s="193">
        <f t="shared" si="2"/>
        <v>92941.632000000012</v>
      </c>
      <c r="F14" s="102">
        <f>VLOOKUP(A14,[1]PN!B9:C1915,2,FALSE)</f>
        <v>141586.19999999998</v>
      </c>
      <c r="G14" s="180">
        <f t="shared" si="0"/>
        <v>-0.44181000690745276</v>
      </c>
    </row>
    <row r="15" spans="1:7">
      <c r="A15" s="198" t="s">
        <v>1086</v>
      </c>
      <c r="B15" s="106" t="str">
        <f>VLOOKUP(A15,[1]PN!B10:D1916,3,FALSE)</f>
        <v>X792de</v>
      </c>
      <c r="C15" s="33">
        <v>53400</v>
      </c>
      <c r="D15" s="193">
        <f t="shared" si="1"/>
        <v>56070</v>
      </c>
      <c r="E15" s="193">
        <f t="shared" si="2"/>
        <v>62798.400000000009</v>
      </c>
      <c r="F15" s="102">
        <f>VLOOKUP(A15,[1]PN!B10:C1916,2,FALSE)</f>
        <v>110146.4</v>
      </c>
      <c r="G15" s="180">
        <f t="shared" si="0"/>
        <v>-0.51519069166127984</v>
      </c>
    </row>
    <row r="16" spans="1:7">
      <c r="A16" s="198" t="s">
        <v>1082</v>
      </c>
      <c r="B16" s="106" t="str">
        <f>VLOOKUP(A16,[1]PN!B11:D1917,3,FALSE)</f>
        <v>C792dte</v>
      </c>
      <c r="C16" s="33">
        <v>26913.599999999999</v>
      </c>
      <c r="D16" s="193">
        <f t="shared" si="1"/>
        <v>28259.279999999999</v>
      </c>
      <c r="E16" s="193">
        <f t="shared" si="2"/>
        <v>31650.393600000003</v>
      </c>
      <c r="F16" s="102">
        <f>VLOOKUP(A16,[1]PN!B11:C1917,2,FALSE)</f>
        <v>49473.899999999994</v>
      </c>
      <c r="G16" s="180">
        <f t="shared" si="0"/>
        <v>-0.4560040748758436</v>
      </c>
    </row>
    <row r="17" spans="1:7">
      <c r="A17" s="198" t="s">
        <v>1172</v>
      </c>
      <c r="B17" s="106" t="str">
        <f>VLOOKUP(A17,[1]PN!B12:D1918,3,FALSE)</f>
        <v>MS410DN</v>
      </c>
      <c r="C17" s="33">
        <v>6194.4</v>
      </c>
      <c r="D17" s="193">
        <f t="shared" si="1"/>
        <v>6504.12</v>
      </c>
      <c r="E17" s="193">
        <f t="shared" si="2"/>
        <v>7284.6144000000004</v>
      </c>
      <c r="F17" s="102">
        <f>VLOOKUP(A17,[1]PN!B12:C1918,2,FALSE)</f>
        <v>10105.200000000001</v>
      </c>
      <c r="G17" s="180">
        <f t="shared" si="0"/>
        <v>-0.38700866880418011</v>
      </c>
    </row>
    <row r="18" spans="1:7">
      <c r="A18" s="198" t="s">
        <v>1204</v>
      </c>
      <c r="B18" s="106" t="str">
        <f>VLOOKUP(A18,[1]PN!B13:D1919,3,FALSE)</f>
        <v>MS810dn</v>
      </c>
      <c r="C18" s="33">
        <v>13670.4</v>
      </c>
      <c r="D18" s="193">
        <f t="shared" si="1"/>
        <v>14353.92</v>
      </c>
      <c r="E18" s="193">
        <f t="shared" si="2"/>
        <v>16076.390400000002</v>
      </c>
      <c r="F18" s="102">
        <f>VLOOKUP(A18,[1]PN!B13:C1919,2,FALSE)</f>
        <v>25201.4</v>
      </c>
      <c r="G18" s="180">
        <f t="shared" si="0"/>
        <v>-0.45755394541573091</v>
      </c>
    </row>
    <row r="19" spans="1:7">
      <c r="A19" s="198" t="s">
        <v>1210</v>
      </c>
      <c r="B19" s="106" t="str">
        <f>VLOOKUP(A19,[1]PN!B14:D1920,3,FALSE)</f>
        <v>MS811n</v>
      </c>
      <c r="C19" s="33">
        <v>12388.8</v>
      </c>
      <c r="D19" s="193">
        <f t="shared" si="1"/>
        <v>13008.24</v>
      </c>
      <c r="E19" s="193">
        <f t="shared" si="2"/>
        <v>14569.228800000001</v>
      </c>
      <c r="F19" s="102">
        <f>VLOOKUP(A19,[1]PN!B14:C1920,2,FALSE)</f>
        <v>23713.200000000001</v>
      </c>
      <c r="G19" s="180">
        <f t="shared" si="0"/>
        <v>-0.47755680380547549</v>
      </c>
    </row>
    <row r="20" spans="1:7">
      <c r="A20" s="198" t="s">
        <v>1212</v>
      </c>
      <c r="B20" s="106" t="str">
        <f>VLOOKUP(A20,[1]PN!B15:D1921,3,FALSE)</f>
        <v>MS811dn</v>
      </c>
      <c r="C20" s="33">
        <v>15806.4</v>
      </c>
      <c r="D20" s="193">
        <f t="shared" si="1"/>
        <v>16596.72</v>
      </c>
      <c r="E20" s="193">
        <f t="shared" si="2"/>
        <v>18588.326400000002</v>
      </c>
      <c r="F20" s="102">
        <f>VLOOKUP(A20,[1]PN!B15:C1921,2,FALSE)</f>
        <v>29646.400000000001</v>
      </c>
      <c r="G20" s="180">
        <f t="shared" si="0"/>
        <v>-0.46683577095364026</v>
      </c>
    </row>
    <row r="21" spans="1:7">
      <c r="A21" s="198" t="s">
        <v>1228</v>
      </c>
      <c r="B21" s="106" t="str">
        <f>VLOOKUP(A21,[1]PN!B16:D1922,3,FALSE)</f>
        <v>MX711dhe</v>
      </c>
      <c r="C21" s="33">
        <v>38960.639999999999</v>
      </c>
      <c r="D21" s="193">
        <f t="shared" si="1"/>
        <v>40908.671999999999</v>
      </c>
      <c r="E21" s="193">
        <f t="shared" si="2"/>
        <v>45817.712640000005</v>
      </c>
      <c r="F21" s="102">
        <f>VLOOKUP(A21,[1]PN!B16:C1922,2,FALSE)</f>
        <v>90184.5</v>
      </c>
      <c r="G21" s="180">
        <f t="shared" si="0"/>
        <v>-0.56798962127638342</v>
      </c>
    </row>
    <row r="22" spans="1:7">
      <c r="A22" s="198" t="s">
        <v>233</v>
      </c>
      <c r="B22" s="106" t="str">
        <f>VLOOKUP(A22,[1]PN!B17:D1923,3,FALSE)</f>
        <v>OPTION    2/4 HOLE FINISHER</v>
      </c>
      <c r="C22" s="33">
        <v>33603.552000000003</v>
      </c>
      <c r="D22" s="193">
        <f t="shared" si="1"/>
        <v>35283.729600000006</v>
      </c>
      <c r="E22" s="193">
        <f t="shared" si="2"/>
        <v>39517.77715200001</v>
      </c>
      <c r="F22" s="102">
        <f>VLOOKUP(A22,[1]PN!B17:C1923,2,FALSE)</f>
        <v>31226.999999999996</v>
      </c>
      <c r="G22" s="180">
        <f t="shared" si="0"/>
        <v>7.6105677778845457E-2</v>
      </c>
    </row>
    <row r="23" spans="1:7">
      <c r="A23" s="198" t="s">
        <v>337</v>
      </c>
      <c r="B23" s="106" t="str">
        <f>VLOOKUP(A23,[1]PN!B18:D1924,3,FALSE)</f>
        <v>OPTION    DUPLEX UNIT</v>
      </c>
      <c r="C23" s="33">
        <v>13533.696</v>
      </c>
      <c r="D23" s="193">
        <f t="shared" si="1"/>
        <v>14210.380800000001</v>
      </c>
      <c r="E23" s="193">
        <f t="shared" si="2"/>
        <v>15915.626496000003</v>
      </c>
      <c r="F23" s="102">
        <f>VLOOKUP(A23,[1]PN!B18:C1924,2,FALSE)</f>
        <v>21704.899999999998</v>
      </c>
      <c r="G23" s="180">
        <f t="shared" si="0"/>
        <v>-0.37646817078171285</v>
      </c>
    </row>
    <row r="24" spans="1:7">
      <c r="A24" s="198" t="s">
        <v>673</v>
      </c>
      <c r="B24" s="106" t="str">
        <f>VLOOKUP(A24,[1]PN!B19:D1925,3,FALSE)</f>
        <v>OPTION    X782E BC OPTION KIT</v>
      </c>
      <c r="C24" s="33">
        <v>5382.72</v>
      </c>
      <c r="D24" s="193">
        <f t="shared" si="1"/>
        <v>5651.8560000000007</v>
      </c>
      <c r="E24" s="193">
        <f t="shared" si="2"/>
        <v>6330.0787200000013</v>
      </c>
      <c r="F24" s="102">
        <f>VLOOKUP(A24,[1]PN!B19:C1925,2,FALSE)</f>
        <v>10436.726999999999</v>
      </c>
      <c r="G24" s="180">
        <f t="shared" si="0"/>
        <v>-0.4842521031737248</v>
      </c>
    </row>
    <row r="25" spans="1:7">
      <c r="A25" s="198" t="s">
        <v>419</v>
      </c>
      <c r="B25" s="106" t="str">
        <f>VLOOKUP(A25,[1]PN!B20:D1926,3,FALSE)</f>
        <v>TRAY      ASM 550 WITH PACKAGI</v>
      </c>
      <c r="C25" s="33">
        <v>1495.2</v>
      </c>
      <c r="D25" s="193">
        <f t="shared" si="1"/>
        <v>1569.96</v>
      </c>
      <c r="E25" s="193">
        <f t="shared" si="2"/>
        <v>1758.3552000000002</v>
      </c>
      <c r="F25" s="102">
        <f>VLOOKUP(A25,[1]PN!B20:C1926,2,FALSE)</f>
        <v>4202.8</v>
      </c>
      <c r="G25" s="180">
        <f t="shared" si="0"/>
        <v>-0.64423717521652235</v>
      </c>
    </row>
    <row r="26" spans="1:7">
      <c r="A26" s="198" t="s">
        <v>370</v>
      </c>
      <c r="B26" s="106" t="str">
        <f>VLOOKUP(A26,[1]PN!B21:D1927,3,FALSE)</f>
        <v>OPTION    JR 550 OPTION TRAY</v>
      </c>
      <c r="C26" s="33">
        <v>3152.7359999999999</v>
      </c>
      <c r="D26" s="193">
        <f t="shared" si="1"/>
        <v>3310.3728000000001</v>
      </c>
      <c r="E26" s="193">
        <f t="shared" si="2"/>
        <v>3707.6175360000007</v>
      </c>
      <c r="F26" s="102">
        <f>VLOOKUP(A26,[1]PN!B21:C1927,2,FALSE)</f>
        <v>7846.9999999999991</v>
      </c>
      <c r="G26" s="180">
        <f t="shared" si="0"/>
        <v>-0.59822403466292851</v>
      </c>
    </row>
    <row r="27" spans="1:7">
      <c r="A27" s="198" t="s">
        <v>372</v>
      </c>
      <c r="B27" s="106" t="str">
        <f>VLOOKUP(A27,[1]PN!B22:D1928,3,FALSE)</f>
        <v>OPTION    HIGH CAPACITY INPUT</v>
      </c>
      <c r="C27" s="33">
        <v>14509.4208</v>
      </c>
      <c r="D27" s="193">
        <f t="shared" si="1"/>
        <v>15234.89184</v>
      </c>
      <c r="E27" s="193">
        <f t="shared" si="2"/>
        <v>17063.0788608</v>
      </c>
      <c r="F27" s="102">
        <f>VLOOKUP(A27,[1]PN!B22:C1928,2,FALSE)</f>
        <v>16837.099999999999</v>
      </c>
      <c r="G27" s="180">
        <f t="shared" si="0"/>
        <v>-0.1382470377915436</v>
      </c>
    </row>
    <row r="28" spans="1:7">
      <c r="A28" s="198" t="s">
        <v>385</v>
      </c>
      <c r="B28" s="106" t="str">
        <f>VLOOKUP(A28,[1]PN!B23:D1929,3,FALSE)</f>
        <v>FORMS CARDT654 F+BC CARD</v>
      </c>
      <c r="C28" s="33">
        <v>4413.8303999999998</v>
      </c>
      <c r="D28" s="193">
        <f t="shared" si="1"/>
        <v>4634.5219200000001</v>
      </c>
      <c r="E28" s="193">
        <f t="shared" si="2"/>
        <v>5190.6645504000007</v>
      </c>
      <c r="F28" s="102">
        <f>VLOOKUP(A28,[1]PN!B23:C1929,2,FALSE)</f>
        <v>10160.5</v>
      </c>
      <c r="G28" s="180">
        <f t="shared" si="0"/>
        <v>-0.56558925249741643</v>
      </c>
    </row>
    <row r="29" spans="1:7">
      <c r="A29" s="198" t="s">
        <v>381</v>
      </c>
      <c r="B29" s="106" t="str">
        <f>VLOOKUP(A29,[1]PN!B24:D1930,3,FALSE)</f>
        <v>FORMS CARDT650/2 F+BC CARD</v>
      </c>
      <c r="C29" s="33">
        <v>4413.8303999999998</v>
      </c>
      <c r="D29" s="193">
        <f t="shared" si="1"/>
        <v>4634.5219200000001</v>
      </c>
      <c r="E29" s="193">
        <f t="shared" si="2"/>
        <v>5190.6645504000007</v>
      </c>
      <c r="F29" s="102">
        <f>VLOOKUP(A29,[1]PN!B24:C1930,2,FALSE)</f>
        <v>10160.5</v>
      </c>
      <c r="G29" s="180">
        <f t="shared" si="0"/>
        <v>-0.56558925249741643</v>
      </c>
    </row>
    <row r="30" spans="1:7">
      <c r="A30" s="198" t="s">
        <v>225</v>
      </c>
      <c r="B30" s="106" t="str">
        <f>VLOOKUP(A30,[1]PN!B25:D1931,3,FALSE)</f>
        <v>OPTION    256MB USER FLASH</v>
      </c>
      <c r="C30" s="33">
        <v>3727.3199999999997</v>
      </c>
      <c r="D30" s="193">
        <f t="shared" si="1"/>
        <v>3913.6859999999997</v>
      </c>
      <c r="E30" s="193">
        <f t="shared" si="2"/>
        <v>4383.3283199999996</v>
      </c>
      <c r="F30" s="102">
        <f>VLOOKUP(A30,[1]PN!B25:C1931,2,FALSE)</f>
        <v>18965.099999999999</v>
      </c>
      <c r="G30" s="180">
        <f t="shared" si="0"/>
        <v>-0.8034642580318585</v>
      </c>
    </row>
    <row r="31" spans="1:7">
      <c r="A31" s="198" t="s">
        <v>374</v>
      </c>
      <c r="B31" s="106" t="str">
        <f>VLOOKUP(A31,[1]PN!B26:D1932,3,FALSE)</f>
        <v>Lexmark T650 250-Sheet Duplex Unit</v>
      </c>
      <c r="C31" s="33">
        <v>4186.5599999999995</v>
      </c>
      <c r="D31" s="193">
        <f t="shared" si="1"/>
        <v>4395.8879999999999</v>
      </c>
      <c r="E31" s="193">
        <f t="shared" si="2"/>
        <v>4923.3945600000006</v>
      </c>
      <c r="F31" s="102">
        <f>VLOOKUP(A31,[1]PN!B26:C1932,2,FALSE)</f>
        <v>7846.9999999999991</v>
      </c>
      <c r="G31" s="180">
        <f t="shared" si="0"/>
        <v>-0.46647636039250667</v>
      </c>
    </row>
    <row r="32" spans="1:7">
      <c r="A32" s="198" t="s">
        <v>397</v>
      </c>
      <c r="B32" s="106" t="str">
        <f>VLOOKUP(A32,[1]PN!B27:D1933,3,FALSE)</f>
        <v>Lexmark T65x 5-Bin Mailbox</v>
      </c>
      <c r="C32" s="33">
        <v>9184.7999999999993</v>
      </c>
      <c r="D32" s="193">
        <f t="shared" si="1"/>
        <v>9644.0399999999991</v>
      </c>
      <c r="E32" s="193">
        <f t="shared" si="2"/>
        <v>10801.3248</v>
      </c>
      <c r="F32" s="102">
        <f>VLOOKUP(A32,[1]PN!B27:C1933,2,FALSE)</f>
        <v>13458.9</v>
      </c>
      <c r="G32" s="180">
        <f t="shared" si="0"/>
        <v>-0.3175668145242182</v>
      </c>
    </row>
    <row r="33" spans="1:7">
      <c r="A33" s="198" t="s">
        <v>393</v>
      </c>
      <c r="B33" s="106" t="str">
        <f>VLOOKUP(A33,[1]PN!B28:D1934,3,FALSE)</f>
        <v>OPTION    4062 STAPLESMART II</v>
      </c>
      <c r="C33" s="33">
        <v>15448.4064</v>
      </c>
      <c r="D33" s="193">
        <f t="shared" si="1"/>
        <v>16220.826720000001</v>
      </c>
      <c r="E33" s="193">
        <f t="shared" si="2"/>
        <v>18167.325926400004</v>
      </c>
      <c r="F33" s="102">
        <f>VLOOKUP(A33,[1]PN!B28:C1934,2,FALSE)</f>
        <v>15134.699999999999</v>
      </c>
      <c r="G33" s="180">
        <f t="shared" si="0"/>
        <v>2.0727625919245242E-2</v>
      </c>
    </row>
    <row r="34" spans="1:7">
      <c r="A34" s="198" t="s">
        <v>405</v>
      </c>
      <c r="B34" s="106" t="str">
        <f>VLOOKUP(A34,[1]PN!B29:D1935,3,FALSE)</f>
        <v>DRAWER OPT400 SHEET UAT DRAWER</v>
      </c>
      <c r="C34" s="33">
        <v>6778.3823999999995</v>
      </c>
      <c r="D34" s="193">
        <f t="shared" si="1"/>
        <v>7117.30152</v>
      </c>
      <c r="E34" s="193">
        <f t="shared" si="2"/>
        <v>7971.377702400001</v>
      </c>
      <c r="F34" s="102">
        <f>VLOOKUP(A34,[1]PN!B29:C1935,2,FALSE)</f>
        <v>10453.099999999999</v>
      </c>
      <c r="G34" s="180">
        <f t="shared" si="0"/>
        <v>-0.35154333164324453</v>
      </c>
    </row>
    <row r="35" spans="1:7">
      <c r="A35" s="198" t="s">
        <v>257</v>
      </c>
      <c r="B35" s="106" t="str">
        <f>VLOOKUP(A35,[1]PN!B30:D1936,3,FALSE)</f>
        <v>FORMS CARDX65XE F+BC CARD</v>
      </c>
      <c r="C35" s="33">
        <v>4413.8303999999998</v>
      </c>
      <c r="D35" s="193">
        <f t="shared" si="1"/>
        <v>4634.5219200000001</v>
      </c>
      <c r="E35" s="193">
        <f t="shared" si="2"/>
        <v>5190.6645504000007</v>
      </c>
      <c r="F35" s="102">
        <f>VLOOKUP(A35,[1]PN!B30:C1936,2,FALSE)</f>
        <v>10160.5</v>
      </c>
      <c r="G35" s="180">
        <f t="shared" si="0"/>
        <v>-0.56558925249741643</v>
      </c>
    </row>
    <row r="36" spans="1:7">
      <c r="A36" s="198" t="s">
        <v>349</v>
      </c>
      <c r="B36" s="106" t="str">
        <f>VLOOKUP(A36,[1]PN!B31:D1937,3,FALSE)</f>
        <v>OPTION    C73X 550 SHEET DRAWE</v>
      </c>
      <c r="C36" s="33">
        <v>4338.2159999999994</v>
      </c>
      <c r="D36" s="193">
        <f t="shared" si="1"/>
        <v>4555.1268</v>
      </c>
      <c r="E36" s="193">
        <f t="shared" si="2"/>
        <v>5101.7420160000001</v>
      </c>
      <c r="F36" s="102">
        <f>VLOOKUP(A36,[1]PN!B31:C1937,2,FALSE)</f>
        <v>10612.699999999999</v>
      </c>
      <c r="G36" s="180">
        <f t="shared" si="0"/>
        <v>-0.59122409942804377</v>
      </c>
    </row>
    <row r="37" spans="1:7">
      <c r="A37" s="198" t="s">
        <v>229</v>
      </c>
      <c r="B37" s="106" t="str">
        <f>VLOOKUP(A37,[1]PN!B32:D1938,3,FALSE)</f>
        <v>TRAY      2000 SHEE.DUAL INPUT</v>
      </c>
      <c r="C37" s="33">
        <v>29092.32</v>
      </c>
      <c r="D37" s="193">
        <f t="shared" si="1"/>
        <v>30546.936000000002</v>
      </c>
      <c r="E37" s="193">
        <f t="shared" si="2"/>
        <v>34212.568320000006</v>
      </c>
      <c r="F37" s="102">
        <f>VLOOKUP(A37,[1]PN!B32:C1938,2,FALSE)</f>
        <v>52559.5</v>
      </c>
      <c r="G37" s="180">
        <f t="shared" si="0"/>
        <v>-0.4464878851587249</v>
      </c>
    </row>
    <row r="38" spans="1:7">
      <c r="A38" s="198" t="s">
        <v>261</v>
      </c>
      <c r="B38" s="106" t="str">
        <f>VLOOKUP(A38,[1]PN!B33:D1939,3,FALSE)</f>
        <v>BAR CD CRDX860DE/X862DE/X864DE</v>
      </c>
      <c r="C38" s="33">
        <v>3204</v>
      </c>
      <c r="D38" s="193">
        <f t="shared" si="1"/>
        <v>3364.2000000000003</v>
      </c>
      <c r="E38" s="193">
        <f t="shared" si="2"/>
        <v>3767.9040000000005</v>
      </c>
      <c r="F38" s="102">
        <f>VLOOKUP(A38,[1]PN!B33:C1939,2,FALSE)</f>
        <v>10160.5</v>
      </c>
      <c r="G38" s="180">
        <f t="shared" si="0"/>
        <v>-0.68466118793366471</v>
      </c>
    </row>
    <row r="39" spans="1:7">
      <c r="A39" s="198" t="s">
        <v>265</v>
      </c>
      <c r="B39" s="106" t="str">
        <f>VLOOKUP(A39,[1]PN!B34:D1940,3,FALSE)</f>
        <v>BAR CD CRDW850 FORMS &amp; BAR COD</v>
      </c>
      <c r="C39" s="33">
        <v>5382.72</v>
      </c>
      <c r="D39" s="193">
        <f t="shared" si="1"/>
        <v>5651.8560000000007</v>
      </c>
      <c r="E39" s="193">
        <f t="shared" si="2"/>
        <v>6330.0787200000013</v>
      </c>
      <c r="F39" s="102">
        <f>VLOOKUP(A39,[1]PN!B34:C1940,2,FALSE)</f>
        <v>10160.5</v>
      </c>
      <c r="G39" s="180">
        <f t="shared" si="0"/>
        <v>-0.47023079572855664</v>
      </c>
    </row>
    <row r="40" spans="1:7">
      <c r="A40" s="198" t="s">
        <v>275</v>
      </c>
      <c r="B40" s="106" t="str">
        <f>VLOOKUP(A40,[1]PN!B35:D1941,3,FALSE)</f>
        <v>Three Tray Module (1560 Sheet Input Option)</v>
      </c>
      <c r="C40" s="33">
        <v>19864.8</v>
      </c>
      <c r="D40" s="193">
        <f t="shared" si="1"/>
        <v>20858.04</v>
      </c>
      <c r="E40" s="193">
        <f t="shared" si="2"/>
        <v>23361.004800000002</v>
      </c>
      <c r="F40" s="102">
        <f>VLOOKUP(A40,[1]PN!B35:C1941,2,FALSE)</f>
        <v>38409</v>
      </c>
      <c r="G40" s="180">
        <f t="shared" si="0"/>
        <v>-0.4828087167070218</v>
      </c>
    </row>
    <row r="41" spans="1:7">
      <c r="A41" s="198" t="s">
        <v>281</v>
      </c>
      <c r="B41" s="106" t="str">
        <f>VLOOKUP(A41,[1]PN!B36:D1942,3,FALSE)</f>
        <v xml:space="preserve">Standard office Finisher 4-hole </v>
      </c>
      <c r="C41" s="33">
        <v>59808</v>
      </c>
      <c r="D41" s="193">
        <f t="shared" si="1"/>
        <v>62798.400000000001</v>
      </c>
      <c r="E41" s="193">
        <f t="shared" si="2"/>
        <v>70334.208000000013</v>
      </c>
      <c r="F41" s="102">
        <f>VLOOKUP(A41,[1]PN!B36:C1942,2,FALSE)</f>
        <v>79318.399999999994</v>
      </c>
      <c r="G41" s="180">
        <f t="shared" si="0"/>
        <v>-0.24597571307540236</v>
      </c>
    </row>
    <row r="42" spans="1:7">
      <c r="A42" s="198" t="s">
        <v>453</v>
      </c>
      <c r="B42" s="106" t="str">
        <f>VLOOKUP(A42,[1]PN!B37:D1943,3,FALSE)</f>
        <v>Lexmark X79x Forms and Bar Code Card</v>
      </c>
      <c r="C42" s="33">
        <v>2520.48</v>
      </c>
      <c r="D42" s="193">
        <f t="shared" si="1"/>
        <v>2646.5039999999999</v>
      </c>
      <c r="E42" s="193">
        <f t="shared" si="2"/>
        <v>2964.08448</v>
      </c>
      <c r="F42" s="102">
        <f>VLOOKUP(A42,[1]PN!B37:C1943,2,FALSE)</f>
        <v>10160.5</v>
      </c>
      <c r="G42" s="180">
        <f t="shared" si="0"/>
        <v>-0.75193346784114956</v>
      </c>
    </row>
    <row r="43" spans="1:7">
      <c r="A43" s="198" t="s">
        <v>417</v>
      </c>
      <c r="B43" s="106" t="str">
        <f>VLOOKUP(A43,[1]PN!B38:D1944,3,FALSE)</f>
        <v>TRAY      ASM 250 WITH PACKAGI</v>
      </c>
      <c r="C43" s="33">
        <v>1751.52</v>
      </c>
      <c r="D43" s="193">
        <f t="shared" si="1"/>
        <v>1839.096</v>
      </c>
      <c r="E43" s="193">
        <f t="shared" si="2"/>
        <v>2059.7875200000003</v>
      </c>
      <c r="F43" s="102">
        <f>VLOOKUP(A43,[1]PN!B38:C1944,2,FALSE)</f>
        <v>3005.7999999999997</v>
      </c>
      <c r="G43" s="180">
        <f t="shared" si="0"/>
        <v>-0.41728657928005852</v>
      </c>
    </row>
    <row r="44" spans="1:7">
      <c r="A44" s="198" t="s">
        <v>291</v>
      </c>
      <c r="B44" s="106" t="str">
        <f>VLOOKUP(A44,[1]PN!B39:D1945,3,FALSE)</f>
        <v>Lexmark X95x Forms and Bar Code Card</v>
      </c>
      <c r="C44" s="33">
        <v>2520.48</v>
      </c>
      <c r="D44" s="193">
        <f t="shared" si="1"/>
        <v>2646.5039999999999</v>
      </c>
      <c r="E44" s="193">
        <f t="shared" si="2"/>
        <v>2964.08448</v>
      </c>
      <c r="F44" s="102">
        <f>VLOOKUP(A44,[1]PN!B39:C1945,2,FALSE)</f>
        <v>10133.9</v>
      </c>
      <c r="G44" s="180">
        <f t="shared" si="0"/>
        <v>-0.75128232960656804</v>
      </c>
    </row>
    <row r="45" spans="1:7">
      <c r="A45" s="198" t="s">
        <v>277</v>
      </c>
      <c r="B45" s="106" t="str">
        <f>VLOOKUP(A45,[1]PN!B40:D1946,3,FALSE)</f>
        <v xml:space="preserve">Tandem Tray Module (2520 Sheet Input Option)  </v>
      </c>
      <c r="C45" s="33">
        <v>27768</v>
      </c>
      <c r="D45" s="193">
        <f t="shared" si="1"/>
        <v>29156.400000000001</v>
      </c>
      <c r="E45" s="193">
        <f t="shared" si="2"/>
        <v>32655.168000000005</v>
      </c>
      <c r="F45" s="102">
        <f>VLOOKUP(A45,[1]PN!B40:C1946,2,FALSE)</f>
        <v>52559.5</v>
      </c>
      <c r="G45" s="180">
        <f t="shared" si="0"/>
        <v>-0.47168447188424545</v>
      </c>
    </row>
    <row r="46" spans="1:7">
      <c r="A46" s="198" t="s">
        <v>237</v>
      </c>
      <c r="B46" s="106" t="str">
        <f>VLOOKUP(A46,[1]PN!B41:D1947,3,FALSE)</f>
        <v>OPTION    2X500 SHEET DRAWER</v>
      </c>
      <c r="C46" s="33">
        <v>21317.279999999999</v>
      </c>
      <c r="D46" s="193">
        <f t="shared" si="1"/>
        <v>22383.144</v>
      </c>
      <c r="E46" s="193">
        <f t="shared" si="2"/>
        <v>25069.121280000003</v>
      </c>
      <c r="F46" s="102">
        <f>VLOOKUP(A46,[1]PN!B41:C1947,2,FALSE)</f>
        <v>33780.6</v>
      </c>
      <c r="G46" s="180">
        <f t="shared" si="0"/>
        <v>-0.36894904175769527</v>
      </c>
    </row>
    <row r="47" spans="1:7">
      <c r="A47" s="198" t="s">
        <v>235</v>
      </c>
      <c r="B47" s="106" t="str">
        <f>VLOOKUP(A47,[1]PN!B42:D1948,3,FALSE)</f>
        <v>OPTION    2000-SHEET HCF</v>
      </c>
      <c r="C47" s="33">
        <v>29092.32</v>
      </c>
      <c r="D47" s="193">
        <f t="shared" si="1"/>
        <v>30546.936000000002</v>
      </c>
      <c r="E47" s="193">
        <f t="shared" si="2"/>
        <v>34212.568320000006</v>
      </c>
      <c r="F47" s="102">
        <f>VLOOKUP(A47,[1]PN!B42:C1948,2,FALSE)</f>
        <v>46920.299999999996</v>
      </c>
      <c r="G47" s="180">
        <f t="shared" si="0"/>
        <v>-0.37996304371455419</v>
      </c>
    </row>
    <row r="48" spans="1:7">
      <c r="A48" s="198" t="s">
        <v>253</v>
      </c>
      <c r="B48" s="106" t="str">
        <f>VLOOKUP(A48,[1]PN!B43:D1949,3,FALSE)</f>
        <v>CASTER    73X CASTER BASE</v>
      </c>
      <c r="C48" s="33">
        <v>11171.707199999999</v>
      </c>
      <c r="D48" s="193">
        <f t="shared" si="1"/>
        <v>11730.29256</v>
      </c>
      <c r="E48" s="193">
        <f t="shared" si="2"/>
        <v>13137.927667200001</v>
      </c>
      <c r="F48" s="102">
        <f>VLOOKUP(A48,[1]PN!B43:C1949,2,FALSE)</f>
        <v>10373.299999999999</v>
      </c>
      <c r="G48" s="180">
        <f t="shared" si="0"/>
        <v>7.696752238921073E-2</v>
      </c>
    </row>
    <row r="49" spans="1:7">
      <c r="A49" s="198" t="s">
        <v>474</v>
      </c>
      <c r="B49" s="106" t="str">
        <f>VLOOKUP(A49,[1]PN!B44:D1950,3,FALSE)</f>
        <v>FORMS CARD X73xe F+BC Card</v>
      </c>
      <c r="C49" s="33">
        <v>4272</v>
      </c>
      <c r="D49" s="193">
        <f t="shared" si="1"/>
        <v>4485.6000000000004</v>
      </c>
      <c r="E49" s="193">
        <f t="shared" si="2"/>
        <v>5023.8720000000012</v>
      </c>
      <c r="F49" s="102">
        <f>VLOOKUP(A49,[1]PN!B44:C1950,2,FALSE)</f>
        <v>10160.5</v>
      </c>
      <c r="G49" s="180">
        <f t="shared" si="0"/>
        <v>-0.57954825057821957</v>
      </c>
    </row>
    <row r="50" spans="1:7">
      <c r="A50" s="198" t="s">
        <v>255</v>
      </c>
      <c r="B50" s="106" t="str">
        <f>VLOOKUP(A50,[1]PN!B45:D1951,3,FALSE)</f>
        <v>CASTER    X65X-CASTER BASE</v>
      </c>
      <c r="C50" s="33">
        <v>10847.462399999999</v>
      </c>
      <c r="D50" s="193">
        <f t="shared" si="1"/>
        <v>11389.835519999999</v>
      </c>
      <c r="E50" s="193">
        <f t="shared" si="2"/>
        <v>12756.6157824</v>
      </c>
      <c r="F50" s="102">
        <f>VLOOKUP(A50,[1]PN!B45:C1951,2,FALSE)</f>
        <v>10080.699999999999</v>
      </c>
      <c r="G50" s="180">
        <f t="shared" si="0"/>
        <v>7.6062416300455293E-2</v>
      </c>
    </row>
    <row r="51" spans="1:7">
      <c r="A51" s="198" t="s">
        <v>429</v>
      </c>
      <c r="B51" s="106" t="str">
        <f>VLOOKUP(A51,[1]PN!B46:D1952,3,FALSE)</f>
        <v>DRAWER OPTC790, X790 SERIES 55</v>
      </c>
      <c r="C51" s="33">
        <v>4272</v>
      </c>
      <c r="D51" s="193">
        <f t="shared" si="1"/>
        <v>4485.6000000000004</v>
      </c>
      <c r="E51" s="193">
        <f t="shared" si="2"/>
        <v>5023.8720000000012</v>
      </c>
      <c r="F51" s="102">
        <f>VLOOKUP(A51,[1]PN!B46:C1952,2,FALSE)</f>
        <v>11224.5</v>
      </c>
      <c r="G51" s="180">
        <f t="shared" si="0"/>
        <v>-0.61940398236001604</v>
      </c>
    </row>
    <row r="52" spans="1:7">
      <c r="A52" s="198" t="s">
        <v>441</v>
      </c>
      <c r="B52" s="106" t="str">
        <f>VLOOKUP(A52,[1]PN!B47:D1953,3,FALSE)</f>
        <v>CASTER    C790, X790 SERIES CA</v>
      </c>
      <c r="C52" s="33">
        <v>5852.6399999999994</v>
      </c>
      <c r="D52" s="193">
        <f t="shared" si="1"/>
        <v>6145.2719999999999</v>
      </c>
      <c r="E52" s="193">
        <f t="shared" si="2"/>
        <v>6882.7046400000008</v>
      </c>
      <c r="F52" s="102">
        <f>VLOOKUP(A52,[1]PN!B47:C1953,2,FALSE)</f>
        <v>10080.699999999999</v>
      </c>
      <c r="G52" s="180">
        <f t="shared" si="0"/>
        <v>-0.4194212703482893</v>
      </c>
    </row>
    <row r="53" spans="1:7">
      <c r="A53" s="198" t="s">
        <v>357</v>
      </c>
      <c r="B53" s="106" t="str">
        <f>VLOOKUP(A53,[1]PN!B48:D1954,3,FALSE)</f>
        <v>Lexmark Hard Disk Drive (160+GB)</v>
      </c>
      <c r="C53" s="33">
        <v>4272</v>
      </c>
      <c r="D53" s="193">
        <f t="shared" si="1"/>
        <v>4485.6000000000004</v>
      </c>
      <c r="E53" s="193">
        <f t="shared" si="2"/>
        <v>5023.8720000000012</v>
      </c>
      <c r="F53" s="102">
        <f>VLOOKUP(A53,[1]PN!B48:C1954,2,FALSE)</f>
        <v>16198.699999999999</v>
      </c>
      <c r="G53" s="180">
        <f t="shared" si="0"/>
        <v>-0.73627513318970039</v>
      </c>
    </row>
    <row r="54" spans="1:7">
      <c r="A54" s="198" t="s">
        <v>462</v>
      </c>
      <c r="B54" s="106" t="str">
        <f>VLOOKUP(A54,[1]PN!B49:D1955,3,FALSE)</f>
        <v>Lexmark C79x Forms and Bar Code Card</v>
      </c>
      <c r="C54" s="33">
        <v>2520.48</v>
      </c>
      <c r="D54" s="193">
        <f t="shared" si="1"/>
        <v>2646.5039999999999</v>
      </c>
      <c r="E54" s="193">
        <f t="shared" si="2"/>
        <v>2964.08448</v>
      </c>
      <c r="F54" s="102">
        <f>VLOOKUP(A54,[1]PN!B49:C1955,2,FALSE)</f>
        <v>10160.5</v>
      </c>
      <c r="G54" s="180">
        <f t="shared" si="0"/>
        <v>-0.75193346784114956</v>
      </c>
    </row>
    <row r="55" spans="1:7">
      <c r="A55" s="198" t="s">
        <v>339</v>
      </c>
      <c r="B55" s="106" t="str">
        <f>VLOOKUP(A55,[1]PN!B50:D1956,3,FALSE)</f>
        <v>BAR CD CRDC73X F+BC CARD</v>
      </c>
      <c r="C55" s="33">
        <v>4272</v>
      </c>
      <c r="D55" s="193">
        <f t="shared" si="1"/>
        <v>4485.6000000000004</v>
      </c>
      <c r="E55" s="193">
        <f t="shared" si="2"/>
        <v>5023.8720000000012</v>
      </c>
      <c r="F55" s="102">
        <f>VLOOKUP(A55,[1]PN!B50:C1956,2,FALSE)</f>
        <v>10160.5</v>
      </c>
      <c r="G55" s="180">
        <f t="shared" si="0"/>
        <v>-0.57954825057821957</v>
      </c>
    </row>
    <row r="56" spans="1:7">
      <c r="A56" s="198" t="s">
        <v>831</v>
      </c>
      <c r="B56" s="106" t="str">
        <f>VLOOKUP(A56,[1]PN!B51:D1957,3,FALSE)</f>
        <v>MS/MX 550-Sheet Tray for 31x, 41x, 51x, 61x Series</v>
      </c>
      <c r="C56" s="33">
        <v>3673.92</v>
      </c>
      <c r="D56" s="193">
        <f t="shared" si="1"/>
        <v>3857.6160000000004</v>
      </c>
      <c r="E56" s="193">
        <f t="shared" si="2"/>
        <v>4320.5299200000009</v>
      </c>
      <c r="F56" s="102">
        <f>VLOOKUP(A56,[1]PN!B51:C1957,2,FALSE)</f>
        <v>5122.6000000000004</v>
      </c>
      <c r="G56" s="180">
        <f t="shared" si="0"/>
        <v>-0.28280170226057083</v>
      </c>
    </row>
    <row r="57" spans="1:7">
      <c r="A57" s="198" t="s">
        <v>837</v>
      </c>
      <c r="B57" s="106" t="str">
        <f>VLOOKUP(A57,[1]PN!B52:D1958,3,FALSE)</f>
        <v>MS81x/ MX71x Series550-Sheet Tray</v>
      </c>
      <c r="C57" s="33">
        <v>3332.16</v>
      </c>
      <c r="D57" s="193">
        <f t="shared" si="1"/>
        <v>3498.768</v>
      </c>
      <c r="E57" s="193">
        <f t="shared" si="2"/>
        <v>3918.6201600000004</v>
      </c>
      <c r="F57" s="102">
        <f>VLOOKUP(A57,[1]PN!B52:C1958,2,FALSE)</f>
        <v>9261.7000000000007</v>
      </c>
      <c r="G57" s="180">
        <f t="shared" si="0"/>
        <v>-0.64022155759741739</v>
      </c>
    </row>
    <row r="58" spans="1:7">
      <c r="A58" s="198" t="s">
        <v>910</v>
      </c>
      <c r="B58" s="106" t="str">
        <f>VLOOKUP(A58,[1]PN!B53:D1959,3,FALSE)</f>
        <v>MS810n/MS810dn/MS811n/MS811dn, MS812dn Forms and Bar Code Card</v>
      </c>
      <c r="C58" s="33">
        <v>3374.88</v>
      </c>
      <c r="D58" s="193">
        <f t="shared" si="1"/>
        <v>3543.6240000000003</v>
      </c>
      <c r="E58" s="193">
        <f t="shared" si="2"/>
        <v>3968.8588800000007</v>
      </c>
      <c r="F58" s="102">
        <f>VLOOKUP(A58,[1]PN!B53:C1959,2,FALSE)</f>
        <v>10375.4</v>
      </c>
      <c r="G58" s="180">
        <f t="shared" si="0"/>
        <v>-0.67472290224955178</v>
      </c>
    </row>
    <row r="59" spans="1:7">
      <c r="A59" s="198" t="s">
        <v>849</v>
      </c>
      <c r="B59" s="106" t="str">
        <f>VLOOKUP(A59,[1]PN!B54:D1960,3,FALSE)</f>
        <v>MS81x Series4-Bin Mailbox</v>
      </c>
      <c r="C59" s="33">
        <v>11534.4</v>
      </c>
      <c r="D59" s="193">
        <f t="shared" si="1"/>
        <v>12111.12</v>
      </c>
      <c r="E59" s="193">
        <f t="shared" si="2"/>
        <v>13564.454400000002</v>
      </c>
      <c r="F59" s="102">
        <f>VLOOKUP(A59,[1]PN!B54:C1960,2,FALSE)</f>
        <v>11921.7</v>
      </c>
      <c r="G59" s="180">
        <f t="shared" si="0"/>
        <v>-3.2486977528372721E-2</v>
      </c>
    </row>
    <row r="60" spans="1:7">
      <c r="A60" s="198" t="s">
        <v>839</v>
      </c>
      <c r="B60" s="106" t="str">
        <f>VLOOKUP(A60,[1]PN!B55:D1961,3,FALSE)</f>
        <v>MS81x/ MX71x Series2100-Sheet Tray</v>
      </c>
      <c r="C60" s="33">
        <v>10893.6</v>
      </c>
      <c r="D60" s="193">
        <f t="shared" si="1"/>
        <v>11438.28</v>
      </c>
      <c r="E60" s="193">
        <f t="shared" si="2"/>
        <v>12810.873600000003</v>
      </c>
      <c r="F60" s="102">
        <f>VLOOKUP(A60,[1]PN!B55:C1961,2,FALSE)</f>
        <v>19901.7</v>
      </c>
      <c r="G60" s="180">
        <f t="shared" si="0"/>
        <v>-0.45262967485189709</v>
      </c>
    </row>
    <row r="61" spans="1:7">
      <c r="A61" s="198" t="s">
        <v>855</v>
      </c>
      <c r="B61" s="106" t="str">
        <f>VLOOKUP(A61,[1]PN!B56:D1962,3,FALSE)</f>
        <v>MS81x/ MX71x SeriesCaster Base</v>
      </c>
      <c r="C61" s="33">
        <v>10847.462399999999</v>
      </c>
      <c r="D61" s="193">
        <f t="shared" si="1"/>
        <v>11389.835519999999</v>
      </c>
      <c r="E61" s="193">
        <f t="shared" si="2"/>
        <v>12756.6157824</v>
      </c>
      <c r="F61" s="102">
        <f>VLOOKUP(A61,[1]PN!B56:C1962,2,FALSE)</f>
        <v>11554.2</v>
      </c>
      <c r="G61" s="180">
        <f t="shared" si="0"/>
        <v>-6.1167159993768684E-2</v>
      </c>
    </row>
    <row r="62" spans="1:7">
      <c r="A62" s="198" t="s">
        <v>958</v>
      </c>
      <c r="B62" s="106" t="str">
        <f>VLOOKUP(A62,[1]PN!B57:D1963,3,FALSE)</f>
        <v xml:space="preserve">MX71x/MX81x Forms and Bar Code Card </v>
      </c>
      <c r="C62" s="33">
        <v>2691.36</v>
      </c>
      <c r="D62" s="193">
        <f t="shared" si="1"/>
        <v>2825.9280000000003</v>
      </c>
      <c r="E62" s="193">
        <f t="shared" si="2"/>
        <v>3165.0393600000007</v>
      </c>
      <c r="F62" s="102">
        <f>VLOOKUP(A62,[1]PN!B57:C1963,2,FALSE)</f>
        <v>10375.4</v>
      </c>
      <c r="G62" s="180">
        <f t="shared" si="0"/>
        <v>-0.7406018081230602</v>
      </c>
    </row>
    <row r="63" spans="1:7">
      <c r="A63" s="198" t="s">
        <v>2097</v>
      </c>
      <c r="B63" s="106" t="str">
        <f>VLOOKUP(A63,[1]PN!B58:D1964,3,FALSE)</f>
        <v>Extra High Yield Black Print Cartridge - 36K</v>
      </c>
      <c r="C63" s="33">
        <v>2862.24</v>
      </c>
      <c r="D63" s="193">
        <f t="shared" si="1"/>
        <v>3005.3519999999999</v>
      </c>
      <c r="E63" s="193">
        <f t="shared" si="2"/>
        <v>3365.99424</v>
      </c>
      <c r="F63" s="102">
        <f>VLOOKUP(A63,[1]PN!B58:C1964,2,FALSE)</f>
        <v>4961.34</v>
      </c>
      <c r="G63" s="180">
        <f t="shared" si="0"/>
        <v>-0.42309134225834155</v>
      </c>
    </row>
    <row r="64" spans="1:7">
      <c r="A64" s="198" t="s">
        <v>2095</v>
      </c>
      <c r="B64" s="106" t="str">
        <f>VLOOKUP(A64,[1]PN!B59:D1965,3,FALSE)</f>
        <v>Extra High Yield Cyan Print Cartridge - 22K</v>
      </c>
      <c r="C64" s="33">
        <v>5681.76</v>
      </c>
      <c r="D64" s="193">
        <f t="shared" si="1"/>
        <v>5965.8480000000009</v>
      </c>
      <c r="E64" s="193">
        <f t="shared" si="2"/>
        <v>6681.7497600000015</v>
      </c>
      <c r="F64" s="102">
        <f>VLOOKUP(A64,[1]PN!B59:C1965,2,FALSE)</f>
        <v>11353.32</v>
      </c>
      <c r="G64" s="180">
        <f t="shared" si="0"/>
        <v>-0.49955079219118281</v>
      </c>
    </row>
    <row r="65" spans="1:7">
      <c r="A65" s="198" t="s">
        <v>2099</v>
      </c>
      <c r="B65" s="106" t="str">
        <f>VLOOKUP(A65,[1]PN!B60:D1966,3,FALSE)</f>
        <v>Extra High Yield Magenta Print Cartridge - 22K</v>
      </c>
      <c r="C65" s="33">
        <v>5681.76</v>
      </c>
      <c r="D65" s="193">
        <f t="shared" si="1"/>
        <v>5965.8480000000009</v>
      </c>
      <c r="E65" s="193">
        <f t="shared" si="2"/>
        <v>6681.7497600000015</v>
      </c>
      <c r="F65" s="102">
        <f>VLOOKUP(A65,[1]PN!B60:C1966,2,FALSE)</f>
        <v>11353.32</v>
      </c>
      <c r="G65" s="180">
        <f t="shared" si="0"/>
        <v>-0.49955079219118281</v>
      </c>
    </row>
    <row r="66" spans="1:7">
      <c r="A66" s="198" t="s">
        <v>2101</v>
      </c>
      <c r="B66" s="106" t="str">
        <f>VLOOKUP(A66,[1]PN!B61:D1967,3,FALSE)</f>
        <v>Extra High Yield Yellow Print Cartridge - 22K</v>
      </c>
      <c r="C66" s="33">
        <v>5681.76</v>
      </c>
      <c r="D66" s="193">
        <f t="shared" si="1"/>
        <v>5965.8480000000009</v>
      </c>
      <c r="E66" s="193">
        <f t="shared" si="2"/>
        <v>6681.7497600000015</v>
      </c>
      <c r="F66" s="102">
        <f>VLOOKUP(A66,[1]PN!B61:C1967,2,FALSE)</f>
        <v>11353.32</v>
      </c>
      <c r="G66" s="180">
        <f t="shared" si="0"/>
        <v>-0.49955079219118281</v>
      </c>
    </row>
    <row r="67" spans="1:7">
      <c r="A67" s="198" t="s">
        <v>1937</v>
      </c>
      <c r="B67" s="106" t="str">
        <f>VLOOKUP(A67,[1]PN!B62:D1968,3,FALSE)</f>
        <v>Photoconductor Kit</v>
      </c>
      <c r="C67" s="33">
        <v>4912.8</v>
      </c>
      <c r="D67" s="193">
        <f t="shared" si="1"/>
        <v>5158.4400000000005</v>
      </c>
      <c r="E67" s="193">
        <f t="shared" si="2"/>
        <v>5777.4528000000009</v>
      </c>
      <c r="F67" s="102">
        <f>VLOOKUP(A67,[1]PN!B62:C1968,2,FALSE)</f>
        <v>8110.65</v>
      </c>
      <c r="G67" s="180">
        <f t="shared" si="0"/>
        <v>-0.39427789388026846</v>
      </c>
    </row>
    <row r="68" spans="1:7">
      <c r="A68" s="198" t="s">
        <v>1939</v>
      </c>
      <c r="B68" s="106" t="str">
        <f>VLOOKUP(A68,[1]PN!B63:D1969,3,FALSE)</f>
        <v>Color Photoconductor Kit</v>
      </c>
      <c r="C68" s="33">
        <v>14288.9856</v>
      </c>
      <c r="D68" s="193">
        <f t="shared" si="1"/>
        <v>15003.434880000001</v>
      </c>
      <c r="E68" s="193">
        <f t="shared" si="2"/>
        <v>16803.847065600003</v>
      </c>
      <c r="F68" s="102">
        <f>VLOOKUP(A68,[1]PN!B63:C1969,2,FALSE)</f>
        <v>24336.53</v>
      </c>
      <c r="G68" s="180">
        <f t="shared" si="0"/>
        <v>-0.41285854639096037</v>
      </c>
    </row>
    <row r="69" spans="1:7">
      <c r="A69" s="198" t="s">
        <v>1941</v>
      </c>
      <c r="B69" s="106" t="str">
        <f>VLOOKUP(A69,[1]PN!B64:D1970,3,FALSE)</f>
        <v>Waste Toner Bottle</v>
      </c>
      <c r="C69" s="33">
        <v>571.16639999999995</v>
      </c>
      <c r="D69" s="193">
        <f t="shared" si="1"/>
        <v>599.72471999999993</v>
      </c>
      <c r="E69" s="193">
        <f t="shared" si="2"/>
        <v>671.69168639999998</v>
      </c>
      <c r="F69" s="102">
        <f>VLOOKUP(A69,[1]PN!B64:C1970,2,FALSE)</f>
        <v>1032.1199999999999</v>
      </c>
      <c r="G69" s="180">
        <f t="shared" si="0"/>
        <v>-0.44660853389140798</v>
      </c>
    </row>
    <row r="70" spans="1:7">
      <c r="A70" s="198" t="s">
        <v>1604</v>
      </c>
      <c r="B70" s="106" t="str">
        <f>VLOOKUP(A70,[1]PN!B65:D1971,3,FALSE)</f>
        <v>Staple 3-pack (5,000 per pack) (W840 / X85Xe)</v>
      </c>
      <c r="C70" s="33">
        <v>1751.52</v>
      </c>
      <c r="D70" s="193">
        <f t="shared" si="1"/>
        <v>1839.096</v>
      </c>
      <c r="E70" s="193">
        <f t="shared" si="2"/>
        <v>2059.7875200000003</v>
      </c>
      <c r="F70" s="102">
        <f>VLOOKUP(A70,[1]PN!B65:C1971,2,FALSE)</f>
        <v>2651.17</v>
      </c>
      <c r="G70" s="180">
        <f t="shared" si="0"/>
        <v>-0.33934074389797714</v>
      </c>
    </row>
    <row r="71" spans="1:7">
      <c r="A71" s="198" t="s">
        <v>1421</v>
      </c>
      <c r="B71" s="106" t="str">
        <f>VLOOKUP(A71,[1]PN!B66:D1972,3,FALSE)</f>
        <v>T62X/C750/C752/C760/C762/C910/C912 Lexmark Staple Cartridges</v>
      </c>
      <c r="C71" s="33">
        <v>1123.5360000000001</v>
      </c>
      <c r="D71" s="193">
        <f t="shared" si="1"/>
        <v>1179.7128</v>
      </c>
      <c r="E71" s="193">
        <f t="shared" si="2"/>
        <v>1321.2783360000001</v>
      </c>
      <c r="F71" s="102">
        <f>VLOOKUP(A71,[1]PN!B66:C1972,2,FALSE)</f>
        <v>1243.04</v>
      </c>
      <c r="G71" s="180">
        <f t="shared" ref="G71:G134" si="3">(C71-F71)/F71</f>
        <v>-9.6138499163341412E-2</v>
      </c>
    </row>
    <row r="72" spans="1:7">
      <c r="A72" s="198" t="s">
        <v>1885</v>
      </c>
      <c r="B72" s="106" t="str">
        <f>VLOOKUP(A72,[1]PN!B67:D1973,3,FALSE)</f>
        <v>C782 Black Extra High Yield Return Program Print Cartridge (15k)</v>
      </c>
      <c r="C72" s="33">
        <v>3503.04</v>
      </c>
      <c r="D72" s="193">
        <f t="shared" ref="D72:D135" si="4">C72*1.05</f>
        <v>3678.192</v>
      </c>
      <c r="E72" s="193">
        <f t="shared" ref="E72:E135" si="5">D72*1.12</f>
        <v>4119.5750400000006</v>
      </c>
      <c r="F72" s="102">
        <f>VLOOKUP(A72,[1]PN!B67:C1973,2,FALSE)</f>
        <v>5315.26</v>
      </c>
      <c r="G72" s="180">
        <f t="shared" si="3"/>
        <v>-0.34094663290224753</v>
      </c>
    </row>
    <row r="73" spans="1:7">
      <c r="A73" s="198" t="s">
        <v>1883</v>
      </c>
      <c r="B73" s="106" t="str">
        <f>VLOOKUP(A73,[1]PN!B68:D1974,3,FALSE)</f>
        <v>C782 Cyan Extra High Yield Return Program Print Cartridge (15k)</v>
      </c>
      <c r="C73" s="33">
        <v>6408</v>
      </c>
      <c r="D73" s="193">
        <f t="shared" si="4"/>
        <v>6728.4000000000005</v>
      </c>
      <c r="E73" s="193">
        <f t="shared" si="5"/>
        <v>7535.8080000000009</v>
      </c>
      <c r="F73" s="102">
        <f>VLOOKUP(A73,[1]PN!B68:C1974,2,FALSE)</f>
        <v>11064.03</v>
      </c>
      <c r="G73" s="180">
        <f t="shared" si="3"/>
        <v>-0.42082586543962736</v>
      </c>
    </row>
    <row r="74" spans="1:7">
      <c r="A74" s="198" t="s">
        <v>1887</v>
      </c>
      <c r="B74" s="106" t="str">
        <f>VLOOKUP(A74,[1]PN!B69:D1975,3,FALSE)</f>
        <v>C772 Magenta Extra High Yield Return Program Print Cartridge (15k)</v>
      </c>
      <c r="C74" s="33">
        <v>6408</v>
      </c>
      <c r="D74" s="193">
        <f t="shared" si="4"/>
        <v>6728.4000000000005</v>
      </c>
      <c r="E74" s="193">
        <f t="shared" si="5"/>
        <v>7535.8080000000009</v>
      </c>
      <c r="F74" s="102">
        <f>VLOOKUP(A74,[1]PN!B69:C1975,2,FALSE)</f>
        <v>11064.03</v>
      </c>
      <c r="G74" s="180">
        <f t="shared" si="3"/>
        <v>-0.42082586543962736</v>
      </c>
    </row>
    <row r="75" spans="1:7">
      <c r="A75" s="198" t="s">
        <v>1889</v>
      </c>
      <c r="B75" s="106" t="str">
        <f>VLOOKUP(A75,[1]PN!B70:D1976,3,FALSE)</f>
        <v>C772 Yellow Extra High Yield Return Program Print Cartridge (15k)</v>
      </c>
      <c r="C75" s="33">
        <v>6408</v>
      </c>
      <c r="D75" s="193">
        <f t="shared" si="4"/>
        <v>6728.4000000000005</v>
      </c>
      <c r="E75" s="193">
        <f t="shared" si="5"/>
        <v>7535.8080000000009</v>
      </c>
      <c r="F75" s="102">
        <f>VLOOKUP(A75,[1]PN!B70:C1976,2,FALSE)</f>
        <v>11064.03</v>
      </c>
      <c r="G75" s="180">
        <f t="shared" si="3"/>
        <v>-0.42082586543962736</v>
      </c>
    </row>
    <row r="76" spans="1:7">
      <c r="A76" s="198" t="s">
        <v>1413</v>
      </c>
      <c r="B76" s="106" t="str">
        <f>VLOOKUP(A76,[1]PN!B71:D1977,3,FALSE)</f>
        <v>C750/C752/C760/C762 Waste Toner Container</v>
      </c>
      <c r="C76" s="33">
        <v>266.57280000000003</v>
      </c>
      <c r="D76" s="193">
        <f t="shared" si="4"/>
        <v>279.90144000000004</v>
      </c>
      <c r="E76" s="193">
        <f t="shared" si="5"/>
        <v>313.48961280000009</v>
      </c>
      <c r="F76" s="102">
        <f>VLOOKUP(A76,[1]PN!B71:C1977,2,FALSE)</f>
        <v>393.09</v>
      </c>
      <c r="G76" s="180">
        <f t="shared" si="3"/>
        <v>-0.32185301076089434</v>
      </c>
    </row>
    <row r="77" spans="1:7">
      <c r="A77" s="198" t="s">
        <v>2089</v>
      </c>
      <c r="B77" s="106" t="str">
        <f>VLOOKUP(A77,[1]PN!B72:D1978,3,FALSE)</f>
        <v>X85Xe - 30K toner cartridge</v>
      </c>
      <c r="C77" s="33">
        <v>3204</v>
      </c>
      <c r="D77" s="193">
        <f t="shared" si="4"/>
        <v>3364.2000000000003</v>
      </c>
      <c r="E77" s="193">
        <f t="shared" si="5"/>
        <v>3767.9040000000005</v>
      </c>
      <c r="F77" s="102">
        <f>VLOOKUP(A77,[1]PN!B72:C1978,2,FALSE)</f>
        <v>3782.92</v>
      </c>
      <c r="G77" s="180">
        <f t="shared" si="3"/>
        <v>-0.15303522146912968</v>
      </c>
    </row>
    <row r="78" spans="1:7">
      <c r="A78" s="198" t="s">
        <v>2091</v>
      </c>
      <c r="B78" s="106" t="str">
        <f>VLOOKUP(A78,[1]PN!B73:D1979,3,FALSE)</f>
        <v>X85Xe - Photoconductor Kit</v>
      </c>
      <c r="C78" s="33">
        <v>3033.12</v>
      </c>
      <c r="D78" s="193">
        <f t="shared" si="4"/>
        <v>3184.7759999999998</v>
      </c>
      <c r="E78" s="193">
        <f t="shared" si="5"/>
        <v>3566.9491200000002</v>
      </c>
      <c r="F78" s="102">
        <f>VLOOKUP(A78,[1]PN!B73:C1979,2,FALSE)</f>
        <v>3531.14</v>
      </c>
      <c r="G78" s="180">
        <f t="shared" si="3"/>
        <v>-0.14103660574205498</v>
      </c>
    </row>
    <row r="79" spans="1:7">
      <c r="A79" s="198" t="s">
        <v>2056</v>
      </c>
      <c r="B79" s="106" t="str">
        <f>VLOOKUP(A79,[1]PN!B74:D1980,3,FALSE)</f>
        <v>X64Xe Extra High Yield Return Program Print Cartridge</v>
      </c>
      <c r="C79" s="33">
        <v>3417.6</v>
      </c>
      <c r="D79" s="193">
        <f t="shared" si="4"/>
        <v>3588.48</v>
      </c>
      <c r="E79" s="193">
        <f t="shared" si="5"/>
        <v>4019.0976000000005</v>
      </c>
      <c r="F79" s="102">
        <f>VLOOKUP(A79,[1]PN!B74:C1980,2,FALSE)</f>
        <v>10555.06</v>
      </c>
      <c r="G79" s="180">
        <f t="shared" si="3"/>
        <v>-0.67621216743438683</v>
      </c>
    </row>
    <row r="80" spans="1:7">
      <c r="A80" s="198" t="s">
        <v>1998</v>
      </c>
      <c r="B80" s="106" t="str">
        <f>VLOOKUP(A80,[1]PN!B75:D1981,3,FALSE)</f>
        <v>30 k toner cart</v>
      </c>
      <c r="C80" s="33">
        <v>3246.72</v>
      </c>
      <c r="D80" s="193">
        <f t="shared" si="4"/>
        <v>3409.056</v>
      </c>
      <c r="E80" s="193">
        <f t="shared" si="5"/>
        <v>3818.1427200000003</v>
      </c>
      <c r="F80" s="102">
        <f>VLOOKUP(A80,[1]PN!B75:C1981,2,FALSE)</f>
        <v>5565.78</v>
      </c>
      <c r="G80" s="180">
        <f t="shared" si="3"/>
        <v>-0.41666397162661839</v>
      </c>
    </row>
    <row r="81" spans="1:7">
      <c r="A81" s="198" t="s">
        <v>2000</v>
      </c>
      <c r="B81" s="106" t="str">
        <f>VLOOKUP(A81,[1]PN!B76:D1982,3,FALSE)</f>
        <v>60 k photoconductor kit</v>
      </c>
      <c r="C81" s="33">
        <v>3792.6815999999999</v>
      </c>
      <c r="D81" s="193">
        <f t="shared" si="4"/>
        <v>3982.3156800000002</v>
      </c>
      <c r="E81" s="193">
        <f t="shared" si="5"/>
        <v>4460.193561600001</v>
      </c>
      <c r="F81" s="102">
        <f>VLOOKUP(A81,[1]PN!B76:C1982,2,FALSE)</f>
        <v>4998.45</v>
      </c>
      <c r="G81" s="180">
        <f t="shared" si="3"/>
        <v>-0.24122846082285507</v>
      </c>
    </row>
    <row r="82" spans="1:7">
      <c r="A82" s="198" t="s">
        <v>1959</v>
      </c>
      <c r="B82" s="106" t="str">
        <f>VLOOKUP(A82,[1]PN!B77:D1983,3,FALSE)</f>
        <v>High Yield Return Program Cartridge (9K) (E35x)</v>
      </c>
      <c r="C82" s="33">
        <v>3033.12</v>
      </c>
      <c r="D82" s="193">
        <f t="shared" si="4"/>
        <v>3184.7759999999998</v>
      </c>
      <c r="E82" s="193">
        <f t="shared" si="5"/>
        <v>3566.9491200000002</v>
      </c>
      <c r="F82" s="102">
        <f>VLOOKUP(A82,[1]PN!B77:C1983,2,FALSE)</f>
        <v>5566.2</v>
      </c>
      <c r="G82" s="180">
        <f t="shared" si="3"/>
        <v>-0.45508246200280261</v>
      </c>
    </row>
    <row r="83" spans="1:7">
      <c r="A83" s="198" t="s">
        <v>1952</v>
      </c>
      <c r="B83" s="106" t="str">
        <f>VLOOKUP(A83,[1]PN!B78:D1984,3,FALSE)</f>
        <v>Photoconductor Kit</v>
      </c>
      <c r="C83" s="33">
        <v>792.88319999999987</v>
      </c>
      <c r="D83" s="193">
        <f t="shared" si="4"/>
        <v>832.52735999999993</v>
      </c>
      <c r="E83" s="193">
        <f t="shared" si="5"/>
        <v>932.43064319999996</v>
      </c>
      <c r="F83" s="102">
        <f>VLOOKUP(A83,[1]PN!B78:C1984,2,FALSE)</f>
        <v>1066.31</v>
      </c>
      <c r="G83" s="180">
        <f t="shared" si="3"/>
        <v>-0.25642336656319464</v>
      </c>
    </row>
    <row r="84" spans="1:7">
      <c r="A84" s="198" t="s">
        <v>1963</v>
      </c>
      <c r="B84" s="106" t="str">
        <f>VLOOKUP(A84,[1]PN!B79:D1985,3,FALSE)</f>
        <v>E36x/460 9k LRP</v>
      </c>
      <c r="C84" s="33">
        <v>2990.4</v>
      </c>
      <c r="D84" s="193">
        <f t="shared" si="4"/>
        <v>3139.92</v>
      </c>
      <c r="E84" s="193">
        <f t="shared" si="5"/>
        <v>3516.7104000000004</v>
      </c>
      <c r="F84" s="102">
        <f>VLOOKUP(A84,[1]PN!B79:C1985,2,FALSE)</f>
        <v>5184.78</v>
      </c>
      <c r="G84" s="180">
        <f t="shared" si="3"/>
        <v>-0.42323492992952444</v>
      </c>
    </row>
    <row r="85" spans="1:7">
      <c r="A85" s="198" t="s">
        <v>1357</v>
      </c>
      <c r="B85" s="106" t="str">
        <f>VLOOKUP(A85,[1]PN!B80:D1986,3,FALSE)</f>
        <v>E26x/36x/460 PC 30k</v>
      </c>
      <c r="C85" s="33">
        <v>792.88319999999987</v>
      </c>
      <c r="D85" s="193">
        <f t="shared" si="4"/>
        <v>832.52735999999993</v>
      </c>
      <c r="E85" s="193">
        <f t="shared" si="5"/>
        <v>932.43064319999996</v>
      </c>
      <c r="F85" s="102">
        <f>VLOOKUP(A85,[1]PN!B80:C1986,2,FALSE)</f>
        <v>1049.6300000000001</v>
      </c>
      <c r="G85" s="180">
        <f t="shared" si="3"/>
        <v>-0.24460695673713614</v>
      </c>
    </row>
    <row r="86" spans="1:7">
      <c r="A86" s="198" t="s">
        <v>1989</v>
      </c>
      <c r="B86" s="106" t="str">
        <f>VLOOKUP(A86,[1]PN!B81:D1987,3,FALSE)</f>
        <v>LexmarkT65x High Yield Return Program Print Cartridge</v>
      </c>
      <c r="C86" s="33">
        <v>4028.0688</v>
      </c>
      <c r="D86" s="193">
        <f t="shared" si="4"/>
        <v>4229.4722400000001</v>
      </c>
      <c r="E86" s="193">
        <f t="shared" si="5"/>
        <v>4737.0089088000004</v>
      </c>
      <c r="F86" s="102">
        <f>VLOOKUP(A86,[1]PN!B81:C1987,2,FALSE)</f>
        <v>11176.17</v>
      </c>
      <c r="G86" s="180">
        <f t="shared" si="3"/>
        <v>-0.63958415092111165</v>
      </c>
    </row>
    <row r="87" spans="1:7">
      <c r="A87" s="198" t="s">
        <v>1351</v>
      </c>
      <c r="B87" s="106" t="str">
        <f>VLOOKUP(A87,[1]PN!B82:D1988,3,FALSE)</f>
        <v>Lexmark T654 Extra High Yield Return Program Print Cartridge</v>
      </c>
      <c r="C87" s="33">
        <v>4485.5999999999995</v>
      </c>
      <c r="D87" s="193">
        <f t="shared" si="4"/>
        <v>4709.8799999999992</v>
      </c>
      <c r="E87" s="193">
        <f t="shared" si="5"/>
        <v>5275.0655999999999</v>
      </c>
      <c r="F87" s="102">
        <f>VLOOKUP(A87,[1]PN!B82:C1988,2,FALSE)</f>
        <v>11947.34</v>
      </c>
      <c r="G87" s="180">
        <f t="shared" si="3"/>
        <v>-0.62455241082952362</v>
      </c>
    </row>
    <row r="88" spans="1:7">
      <c r="A88" s="198" t="s">
        <v>2066</v>
      </c>
      <c r="B88" s="106" t="str">
        <f>VLOOKUP(A88,[1]PN!B83:D1989,3,FALSE)</f>
        <v>Lexmark X65X High Yield Return Program Cartridge</v>
      </c>
      <c r="C88" s="33">
        <v>3844.7999999999997</v>
      </c>
      <c r="D88" s="193">
        <f t="shared" si="4"/>
        <v>4037.04</v>
      </c>
      <c r="E88" s="193">
        <f t="shared" si="5"/>
        <v>4521.4848000000002</v>
      </c>
      <c r="F88" s="102">
        <f>VLOOKUP(A88,[1]PN!B83:C1989,2,FALSE)</f>
        <v>11176.17</v>
      </c>
      <c r="G88" s="180">
        <f t="shared" si="3"/>
        <v>-0.65598232668257561</v>
      </c>
    </row>
    <row r="89" spans="1:7">
      <c r="A89" s="198" t="s">
        <v>1350</v>
      </c>
      <c r="B89" s="106" t="str">
        <f>VLOOKUP(A89,[1]PN!B84:D1990,3,FALSE)</f>
        <v>Lexmark X65X Extra High Yield Return Program Cartridge</v>
      </c>
      <c r="C89" s="33">
        <v>4699.2</v>
      </c>
      <c r="D89" s="193">
        <f t="shared" si="4"/>
        <v>4934.16</v>
      </c>
      <c r="E89" s="193">
        <f t="shared" si="5"/>
        <v>5526.2592000000004</v>
      </c>
      <c r="F89" s="102">
        <f>VLOOKUP(A89,[1]PN!B84:C1990,2,FALSE)</f>
        <v>11947.34</v>
      </c>
      <c r="G89" s="180">
        <f t="shared" si="3"/>
        <v>-0.60667395420235803</v>
      </c>
    </row>
    <row r="90" spans="1:7">
      <c r="A90" s="198" t="s">
        <v>1789</v>
      </c>
      <c r="B90" s="106" t="str">
        <f>VLOOKUP(A90,[1]PN!B85:D1991,3,FALSE)</f>
        <v>C736 Black High Yield Return Program Print Cartridge (12k)</v>
      </c>
      <c r="C90" s="33">
        <v>2776.7999999999997</v>
      </c>
      <c r="D90" s="193">
        <f t="shared" si="4"/>
        <v>2915.64</v>
      </c>
      <c r="E90" s="193">
        <f t="shared" si="5"/>
        <v>3265.5168000000003</v>
      </c>
      <c r="F90" s="102">
        <f>VLOOKUP(A90,[1]PN!B85:C1991,2,FALSE)</f>
        <v>4765.0200000000004</v>
      </c>
      <c r="G90" s="180">
        <f t="shared" si="3"/>
        <v>-0.41725323293501404</v>
      </c>
    </row>
    <row r="91" spans="1:7">
      <c r="A91" s="198" t="s">
        <v>1787</v>
      </c>
      <c r="B91" s="106" t="str">
        <f>VLOOKUP(A91,[1]PN!B86:D1992,3,FALSE)</f>
        <v>C736 Cyan High Yield Return Program Print Cartridge (10k)</v>
      </c>
      <c r="C91" s="33">
        <v>5254.5599999999995</v>
      </c>
      <c r="D91" s="193">
        <f t="shared" si="4"/>
        <v>5517.2879999999996</v>
      </c>
      <c r="E91" s="193">
        <f t="shared" si="5"/>
        <v>6179.3625600000005</v>
      </c>
      <c r="F91" s="102">
        <f>VLOOKUP(A91,[1]PN!B86:C1992,2,FALSE)</f>
        <v>8982.2900000000009</v>
      </c>
      <c r="G91" s="180">
        <f t="shared" si="3"/>
        <v>-0.41500886744916954</v>
      </c>
    </row>
    <row r="92" spans="1:7">
      <c r="A92" s="198" t="s">
        <v>1791</v>
      </c>
      <c r="B92" s="106" t="str">
        <f>VLOOKUP(A92,[1]PN!B87:D1993,3,FALSE)</f>
        <v>C736 Magenta High Yield Return Program Print Cartridge (10k)</v>
      </c>
      <c r="C92" s="33">
        <v>5254.5599999999995</v>
      </c>
      <c r="D92" s="193">
        <f t="shared" si="4"/>
        <v>5517.2879999999996</v>
      </c>
      <c r="E92" s="193">
        <f t="shared" si="5"/>
        <v>6179.3625600000005</v>
      </c>
      <c r="F92" s="102">
        <f>VLOOKUP(A92,[1]PN!B87:C1993,2,FALSE)</f>
        <v>8982.2900000000009</v>
      </c>
      <c r="G92" s="180">
        <f t="shared" si="3"/>
        <v>-0.41500886744916954</v>
      </c>
    </row>
    <row r="93" spans="1:7">
      <c r="A93" s="198" t="s">
        <v>1793</v>
      </c>
      <c r="B93" s="106" t="str">
        <f>VLOOKUP(A93,[1]PN!B88:D1994,3,FALSE)</f>
        <v>C736 Yellow High Yield Return Program Print Cartridge (10k)</v>
      </c>
      <c r="C93" s="33">
        <v>5254.5599999999995</v>
      </c>
      <c r="D93" s="193">
        <f t="shared" si="4"/>
        <v>5517.2879999999996</v>
      </c>
      <c r="E93" s="193">
        <f t="shared" si="5"/>
        <v>6179.3625600000005</v>
      </c>
      <c r="F93" s="102">
        <f>VLOOKUP(A93,[1]PN!B88:C1994,2,FALSE)</f>
        <v>8982.2900000000009</v>
      </c>
      <c r="G93" s="180">
        <f t="shared" si="3"/>
        <v>-0.41500886744916954</v>
      </c>
    </row>
    <row r="94" spans="1:7">
      <c r="A94" s="198" t="s">
        <v>1785</v>
      </c>
      <c r="B94" s="106" t="str">
        <f>VLOOKUP(A94,[1]PN!B89:D1995,3,FALSE)</f>
        <v>Waste Toner Box</v>
      </c>
      <c r="C94" s="33">
        <v>213.6</v>
      </c>
      <c r="D94" s="193">
        <f t="shared" si="4"/>
        <v>224.28</v>
      </c>
      <c r="E94" s="193">
        <f t="shared" si="5"/>
        <v>251.19360000000003</v>
      </c>
      <c r="F94" s="102">
        <f>VLOOKUP(A94,[1]PN!B89:C1995,2,FALSE)</f>
        <v>246.36</v>
      </c>
      <c r="G94" s="180">
        <f t="shared" si="3"/>
        <v>-0.1329761324890405</v>
      </c>
    </row>
    <row r="95" spans="1:7">
      <c r="A95" s="198" t="s">
        <v>1782</v>
      </c>
      <c r="B95" s="106" t="str">
        <f>VLOOKUP(A95,[1]PN!B90:D1996,3,FALSE)</f>
        <v>Photoconductor Unit (Single Unit)</v>
      </c>
      <c r="C95" s="33">
        <v>698.89919999999995</v>
      </c>
      <c r="D95" s="193">
        <f t="shared" si="4"/>
        <v>733.84415999999999</v>
      </c>
      <c r="E95" s="193">
        <f t="shared" si="5"/>
        <v>821.90545920000011</v>
      </c>
      <c r="F95" s="102">
        <f>VLOOKUP(A95,[1]PN!B90:C1996,2,FALSE)</f>
        <v>788.27</v>
      </c>
      <c r="G95" s="180">
        <f t="shared" si="3"/>
        <v>-0.11337587374884245</v>
      </c>
    </row>
    <row r="96" spans="1:7">
      <c r="A96" s="198" t="s">
        <v>1784</v>
      </c>
      <c r="B96" s="106" t="str">
        <f>VLOOKUP(A96,[1]PN!B91:D1997,3,FALSE)</f>
        <v>Photoconductor Unit (Multi-Pack)</v>
      </c>
      <c r="C96" s="33">
        <v>2795.5967999999998</v>
      </c>
      <c r="D96" s="193">
        <f t="shared" si="4"/>
        <v>2935.37664</v>
      </c>
      <c r="E96" s="193">
        <f t="shared" si="5"/>
        <v>3287.6218368000004</v>
      </c>
      <c r="F96" s="102">
        <f>VLOOKUP(A96,[1]PN!B91:C1997,2,FALSE)</f>
        <v>3152.64</v>
      </c>
      <c r="G96" s="180">
        <f t="shared" si="3"/>
        <v>-0.11325213154689406</v>
      </c>
    </row>
    <row r="97" spans="1:7">
      <c r="A97" s="198" t="s">
        <v>1291</v>
      </c>
      <c r="B97" s="106" t="str">
        <f>VLOOKUP(A97,[1]PN!B92:D1998,3,FALSE)</f>
        <v>W850 High Yield Toner Cartridge</v>
      </c>
      <c r="C97" s="33">
        <v>3985.7759999999998</v>
      </c>
      <c r="D97" s="193">
        <f t="shared" si="4"/>
        <v>4185.0648000000001</v>
      </c>
      <c r="E97" s="193">
        <f t="shared" si="5"/>
        <v>4687.2725760000003</v>
      </c>
      <c r="F97" s="102">
        <f>VLOOKUP(A97,[1]PN!B92:C1998,2,FALSE)</f>
        <v>6429.5</v>
      </c>
      <c r="G97" s="180">
        <f t="shared" si="3"/>
        <v>-0.38007994400808776</v>
      </c>
    </row>
    <row r="98" spans="1:7">
      <c r="A98" s="198" t="s">
        <v>1293</v>
      </c>
      <c r="B98" s="106" t="str">
        <f>VLOOKUP(A98,[1]PN!B93:D1999,3,FALSE)</f>
        <v>X860, X862, X864 High Yield Toner Cartridge</v>
      </c>
      <c r="C98" s="33">
        <v>3738</v>
      </c>
      <c r="D98" s="193">
        <f t="shared" si="4"/>
        <v>3924.9</v>
      </c>
      <c r="E98" s="193">
        <f t="shared" si="5"/>
        <v>4395.8880000000008</v>
      </c>
      <c r="F98" s="102">
        <f>VLOOKUP(A98,[1]PN!B93:C1999,2,FALSE)</f>
        <v>4413.1899999999996</v>
      </c>
      <c r="G98" s="180">
        <f t="shared" si="3"/>
        <v>-0.15299363952152517</v>
      </c>
    </row>
    <row r="99" spans="1:7">
      <c r="A99" s="198" t="s">
        <v>1292</v>
      </c>
      <c r="B99" s="106" t="str">
        <f>VLOOKUP(A99,[1]PN!B94:D2000,3,FALSE)</f>
        <v>W850 Photoconductor Drum</v>
      </c>
      <c r="C99" s="33">
        <v>3792.6815999999999</v>
      </c>
      <c r="D99" s="193">
        <f t="shared" si="4"/>
        <v>3982.3156800000002</v>
      </c>
      <c r="E99" s="193">
        <f t="shared" si="5"/>
        <v>4460.193561600001</v>
      </c>
      <c r="F99" s="102">
        <f>VLOOKUP(A99,[1]PN!B94:C2000,2,FALSE)</f>
        <v>4951.76</v>
      </c>
      <c r="G99" s="180">
        <f t="shared" si="3"/>
        <v>-0.2340740262048242</v>
      </c>
    </row>
    <row r="100" spans="1:7">
      <c r="A100" s="198" t="s">
        <v>1294</v>
      </c>
      <c r="B100" s="106" t="str">
        <f>VLOOKUP(A100,[1]PN!B95:D2001,3,FALSE)</f>
        <v>X860, X862, X864 Photoconductor Drum</v>
      </c>
      <c r="C100" s="33">
        <v>3046.3632000000002</v>
      </c>
      <c r="D100" s="193">
        <f t="shared" si="4"/>
        <v>3198.6813600000005</v>
      </c>
      <c r="E100" s="193">
        <f t="shared" si="5"/>
        <v>3582.523123200001</v>
      </c>
      <c r="F100" s="102">
        <f>VLOOKUP(A100,[1]PN!B95:C2001,2,FALSE)</f>
        <v>3531.14</v>
      </c>
      <c r="G100" s="180">
        <f t="shared" si="3"/>
        <v>-0.13728620218966103</v>
      </c>
    </row>
    <row r="101" spans="1:7">
      <c r="A101" s="198" t="s">
        <v>1312</v>
      </c>
      <c r="B101" s="106" t="str">
        <f>VLOOKUP(A101,[1]PN!B96:D2002,3,FALSE)</f>
        <v>C792 X792 Toner waste bottle</v>
      </c>
      <c r="C101" s="33">
        <v>382.77120000000002</v>
      </c>
      <c r="D101" s="193">
        <f t="shared" si="4"/>
        <v>401.90976000000006</v>
      </c>
      <c r="E101" s="193">
        <f t="shared" si="5"/>
        <v>450.13893120000012</v>
      </c>
      <c r="F101" s="102">
        <f>VLOOKUP(A101,[1]PN!B96:C2002,2,FALSE)</f>
        <v>373.5</v>
      </c>
      <c r="G101" s="180">
        <f t="shared" si="3"/>
        <v>2.4822489959839416E-2</v>
      </c>
    </row>
    <row r="102" spans="1:7">
      <c r="A102" s="198" t="s">
        <v>1305</v>
      </c>
      <c r="B102" s="106" t="str">
        <f>VLOOKUP(A102,[1]PN!B97:D2003,3,FALSE)</f>
        <v>X792  Yellow Extra High Yield Return Program Print Cartridge (20K)</v>
      </c>
      <c r="C102" s="33">
        <v>7006.08</v>
      </c>
      <c r="D102" s="193">
        <f t="shared" si="4"/>
        <v>7356.384</v>
      </c>
      <c r="E102" s="193">
        <f t="shared" si="5"/>
        <v>8239.1500800000013</v>
      </c>
      <c r="F102" s="102">
        <f>VLOOKUP(A102,[1]PN!B97:C2003,2,FALSE)</f>
        <v>10820.18</v>
      </c>
      <c r="G102" s="180">
        <f t="shared" si="3"/>
        <v>-0.35249875695228733</v>
      </c>
    </row>
    <row r="103" spans="1:7">
      <c r="A103" s="198" t="s">
        <v>1304</v>
      </c>
      <c r="B103" s="106" t="str">
        <f>VLOOKUP(A103,[1]PN!B98:D2004,3,FALSE)</f>
        <v>X792  Magenta Extra High Yield Return Program Print Cartridge (20K)</v>
      </c>
      <c r="C103" s="33">
        <v>7006.08</v>
      </c>
      <c r="D103" s="193">
        <f t="shared" si="4"/>
        <v>7356.384</v>
      </c>
      <c r="E103" s="193">
        <f t="shared" si="5"/>
        <v>8239.1500800000013</v>
      </c>
      <c r="F103" s="102">
        <f>VLOOKUP(A103,[1]PN!B98:C2004,2,FALSE)</f>
        <v>10820.18</v>
      </c>
      <c r="G103" s="180">
        <f t="shared" si="3"/>
        <v>-0.35249875695228733</v>
      </c>
    </row>
    <row r="104" spans="1:7">
      <c r="A104" s="198" t="s">
        <v>1303</v>
      </c>
      <c r="B104" s="106" t="str">
        <f>VLOOKUP(A104,[1]PN!B99:D2005,3,FALSE)</f>
        <v>X792  Cyan Extra High Yield Return Program Print Cartridge (20K)</v>
      </c>
      <c r="C104" s="33">
        <v>7006.08</v>
      </c>
      <c r="D104" s="193">
        <f t="shared" si="4"/>
        <v>7356.384</v>
      </c>
      <c r="E104" s="193">
        <f t="shared" si="5"/>
        <v>8239.1500800000013</v>
      </c>
      <c r="F104" s="102">
        <f>VLOOKUP(A104,[1]PN!B99:C2005,2,FALSE)</f>
        <v>10820.18</v>
      </c>
      <c r="G104" s="180">
        <f t="shared" si="3"/>
        <v>-0.35249875695228733</v>
      </c>
    </row>
    <row r="105" spans="1:7">
      <c r="A105" s="198" t="s">
        <v>1302</v>
      </c>
      <c r="B105" s="106" t="str">
        <f>VLOOKUP(A105,[1]PN!B100:D2006,3,FALSE)</f>
        <v>X792  Black Extra High Yield Return Program Print Cartridge (20K)</v>
      </c>
      <c r="C105" s="33">
        <v>4571.04</v>
      </c>
      <c r="D105" s="193">
        <f t="shared" si="4"/>
        <v>4799.5920000000006</v>
      </c>
      <c r="E105" s="193">
        <f t="shared" si="5"/>
        <v>5375.5430400000014</v>
      </c>
      <c r="F105" s="102">
        <f>VLOOKUP(A105,[1]PN!B100:C2006,2,FALSE)</f>
        <v>6585.81</v>
      </c>
      <c r="G105" s="180">
        <f t="shared" si="3"/>
        <v>-0.30592592255166795</v>
      </c>
    </row>
    <row r="106" spans="1:7">
      <c r="A106" s="198" t="s">
        <v>1306</v>
      </c>
      <c r="B106" s="106" t="str">
        <f>VLOOKUP(A106,[1]PN!B101:D2007,3,FALSE)</f>
        <v>Black Extra High Yield Print Cartridge</v>
      </c>
      <c r="C106" s="33">
        <v>1708.8</v>
      </c>
      <c r="D106" s="193">
        <f t="shared" si="4"/>
        <v>1794.24</v>
      </c>
      <c r="E106" s="193">
        <f t="shared" si="5"/>
        <v>2009.5488000000003</v>
      </c>
      <c r="F106" s="102">
        <f>VLOOKUP(A106,[1]PN!B101:C2007,2,FALSE)</f>
        <v>2161.7800000000002</v>
      </c>
      <c r="G106" s="180">
        <f t="shared" si="3"/>
        <v>-0.20954028624559401</v>
      </c>
    </row>
    <row r="107" spans="1:7">
      <c r="A107" s="198" t="s">
        <v>1307</v>
      </c>
      <c r="B107" s="106" t="str">
        <f>VLOOKUP(A107,[1]PN!B102:D2008,3,FALSE)</f>
        <v>Cyan Extra High Yield Print Cartridge</v>
      </c>
      <c r="C107" s="33">
        <v>7689.5999999999995</v>
      </c>
      <c r="D107" s="193">
        <f t="shared" si="4"/>
        <v>8074.08</v>
      </c>
      <c r="E107" s="193">
        <f t="shared" si="5"/>
        <v>9042.9696000000004</v>
      </c>
      <c r="F107" s="102">
        <f>VLOOKUP(A107,[1]PN!B102:C2008,2,FALSE)</f>
        <v>12648.06</v>
      </c>
      <c r="G107" s="180">
        <f t="shared" si="3"/>
        <v>-0.39203324462407674</v>
      </c>
    </row>
    <row r="108" spans="1:7">
      <c r="A108" s="198" t="s">
        <v>1308</v>
      </c>
      <c r="B108" s="106" t="str">
        <f>VLOOKUP(A108,[1]PN!B103:D2009,3,FALSE)</f>
        <v>Magenta Extra High Yield Print Cartridge</v>
      </c>
      <c r="C108" s="33">
        <v>7689.5999999999995</v>
      </c>
      <c r="D108" s="193">
        <f t="shared" si="4"/>
        <v>8074.08</v>
      </c>
      <c r="E108" s="193">
        <f t="shared" si="5"/>
        <v>9042.9696000000004</v>
      </c>
      <c r="F108" s="102">
        <f>VLOOKUP(A108,[1]PN!B103:C2009,2,FALSE)</f>
        <v>12648.06</v>
      </c>
      <c r="G108" s="180">
        <f t="shared" si="3"/>
        <v>-0.39203324462407674</v>
      </c>
    </row>
    <row r="109" spans="1:7">
      <c r="A109" s="198" t="s">
        <v>1309</v>
      </c>
      <c r="B109" s="106" t="str">
        <f>VLOOKUP(A109,[1]PN!B104:D2010,3,FALSE)</f>
        <v>Yellow Extra High Yield Print Cartridge</v>
      </c>
      <c r="C109" s="33">
        <v>7689.5999999999995</v>
      </c>
      <c r="D109" s="193">
        <f t="shared" si="4"/>
        <v>8074.08</v>
      </c>
      <c r="E109" s="193">
        <f t="shared" si="5"/>
        <v>9042.9696000000004</v>
      </c>
      <c r="F109" s="102">
        <f>VLOOKUP(A109,[1]PN!B104:C2010,2,FALSE)</f>
        <v>12648.06</v>
      </c>
      <c r="G109" s="180">
        <f t="shared" si="3"/>
        <v>-0.39203324462407674</v>
      </c>
    </row>
    <row r="110" spans="1:7">
      <c r="A110" s="198" t="s">
        <v>1299</v>
      </c>
      <c r="B110" s="106" t="str">
        <f>VLOOKUP(A110,[1]PN!B105:D2011,3,FALSE)</f>
        <v>1-Pack Photoconductor Unit</v>
      </c>
      <c r="C110" s="33">
        <v>6469.9439999999995</v>
      </c>
      <c r="D110" s="193">
        <f t="shared" si="4"/>
        <v>6793.4412000000002</v>
      </c>
      <c r="E110" s="193">
        <f t="shared" si="5"/>
        <v>7608.654144000001</v>
      </c>
      <c r="F110" s="102">
        <f>VLOOKUP(A110,[1]PN!B105:C2011,2,FALSE)</f>
        <v>6565.81</v>
      </c>
      <c r="G110" s="180">
        <f t="shared" si="3"/>
        <v>-1.4600788021584677E-2</v>
      </c>
    </row>
    <row r="111" spans="1:7">
      <c r="A111" s="198" t="s">
        <v>1300</v>
      </c>
      <c r="B111" s="106" t="str">
        <f>VLOOKUP(A111,[1]PN!B106:D2012,3,FALSE)</f>
        <v>3-Pack Photoconductor Kit</v>
      </c>
      <c r="C111" s="33">
        <v>19410.686399999999</v>
      </c>
      <c r="D111" s="193">
        <f t="shared" si="4"/>
        <v>20381.220720000001</v>
      </c>
      <c r="E111" s="193">
        <f t="shared" si="5"/>
        <v>22826.967206400004</v>
      </c>
      <c r="F111" s="102">
        <f>VLOOKUP(A111,[1]PN!B106:C2012,2,FALSE)</f>
        <v>19697.830000000002</v>
      </c>
      <c r="G111" s="180">
        <f t="shared" si="3"/>
        <v>-1.457742299532502E-2</v>
      </c>
    </row>
    <row r="112" spans="1:7">
      <c r="A112" s="198" t="s">
        <v>1301</v>
      </c>
      <c r="B112" s="106" t="str">
        <f>VLOOKUP(A112,[1]PN!B107:D2013,3,FALSE)</f>
        <v>Waste Toner Bottle</v>
      </c>
      <c r="C112" s="33">
        <v>780.49439999999993</v>
      </c>
      <c r="D112" s="193">
        <f t="shared" si="4"/>
        <v>819.51911999999993</v>
      </c>
      <c r="E112" s="193">
        <f t="shared" si="5"/>
        <v>917.86141440000006</v>
      </c>
      <c r="F112" s="102">
        <f>VLOOKUP(A112,[1]PN!B107:C2013,2,FALSE)</f>
        <v>792.02</v>
      </c>
      <c r="G112" s="180">
        <f t="shared" si="3"/>
        <v>-1.4552157773793659E-2</v>
      </c>
    </row>
    <row r="113" spans="1:7">
      <c r="A113" s="198" t="s">
        <v>1353</v>
      </c>
      <c r="B113" s="106" t="str">
        <f>VLOOKUP(A113,[1]PN!B108:D2014,3,FALSE)</f>
        <v>C792  Black Extra High Yield Return Program Print Cartridge (20K)</v>
      </c>
      <c r="C113" s="33">
        <v>6408</v>
      </c>
      <c r="D113" s="193">
        <f t="shared" si="4"/>
        <v>6728.4000000000005</v>
      </c>
      <c r="E113" s="193">
        <f t="shared" si="5"/>
        <v>7535.8080000000009</v>
      </c>
      <c r="F113" s="102">
        <f>VLOOKUP(A113,[1]PN!B108:C2014,2,FALSE)</f>
        <v>7809.27</v>
      </c>
      <c r="G113" s="180">
        <f t="shared" si="3"/>
        <v>-0.17943674632840206</v>
      </c>
    </row>
    <row r="114" spans="1:7">
      <c r="A114" s="198" t="s">
        <v>1352</v>
      </c>
      <c r="B114" s="106" t="str">
        <f>VLOOKUP(A114,[1]PN!B109:D2015,3,FALSE)</f>
        <v>C792  Cyan Extra High Yield Return Program Print Cartridge (20K)</v>
      </c>
      <c r="C114" s="33">
        <v>9740.16</v>
      </c>
      <c r="D114" s="193">
        <f t="shared" si="4"/>
        <v>10227.168</v>
      </c>
      <c r="E114" s="193">
        <f t="shared" si="5"/>
        <v>11454.428160000001</v>
      </c>
      <c r="F114" s="102">
        <f>VLOOKUP(A114,[1]PN!B109:C2015,2,FALSE)</f>
        <v>13578.05</v>
      </c>
      <c r="G114" s="180">
        <f t="shared" si="3"/>
        <v>-0.28265398934309416</v>
      </c>
    </row>
    <row r="115" spans="1:7">
      <c r="A115" s="198" t="s">
        <v>1354</v>
      </c>
      <c r="B115" s="106" t="str">
        <f>VLOOKUP(A115,[1]PN!B110:D2016,3,FALSE)</f>
        <v>C792  Magenta Extra High Yield Return Program Print Cartridge (20K)</v>
      </c>
      <c r="C115" s="33">
        <v>9740.16</v>
      </c>
      <c r="D115" s="193">
        <f t="shared" si="4"/>
        <v>10227.168</v>
      </c>
      <c r="E115" s="193">
        <f t="shared" si="5"/>
        <v>11454.428160000001</v>
      </c>
      <c r="F115" s="102">
        <f>VLOOKUP(A115,[1]PN!B110:C2016,2,FALSE)</f>
        <v>13578.05</v>
      </c>
      <c r="G115" s="180">
        <f t="shared" si="3"/>
        <v>-0.28265398934309416</v>
      </c>
    </row>
    <row r="116" spans="1:7">
      <c r="A116" s="198" t="s">
        <v>1355</v>
      </c>
      <c r="B116" s="106" t="str">
        <f>VLOOKUP(A116,[1]PN!B111:D2017,3,FALSE)</f>
        <v>C792  Yellow Extra High Yield Return Program Print Cartridge (20K)</v>
      </c>
      <c r="C116" s="33">
        <v>9740.16</v>
      </c>
      <c r="D116" s="193">
        <f t="shared" si="4"/>
        <v>10227.168</v>
      </c>
      <c r="E116" s="193">
        <f t="shared" si="5"/>
        <v>11454.428160000001</v>
      </c>
      <c r="F116" s="102">
        <f>VLOOKUP(A116,[1]PN!B111:C2017,2,FALSE)</f>
        <v>13578.05</v>
      </c>
      <c r="G116" s="180">
        <f t="shared" si="3"/>
        <v>-0.28265398934309416</v>
      </c>
    </row>
    <row r="117" spans="1:7">
      <c r="A117" s="198" t="s">
        <v>1954</v>
      </c>
      <c r="B117" s="106" t="str">
        <f>VLOOKUP(A117,[1]PN!B112:D2018,3,FALSE)</f>
        <v>E26x/36x/460 3.5k LRP</v>
      </c>
      <c r="C117" s="33">
        <v>2136</v>
      </c>
      <c r="D117" s="193">
        <f t="shared" si="4"/>
        <v>2242.8000000000002</v>
      </c>
      <c r="E117" s="193">
        <f t="shared" si="5"/>
        <v>2511.9360000000006</v>
      </c>
      <c r="F117" s="102">
        <f>VLOOKUP(A117,[1]PN!B112:C2018,2,FALSE)</f>
        <v>2720.78</v>
      </c>
      <c r="G117" s="180">
        <f t="shared" si="3"/>
        <v>-0.21493101243025903</v>
      </c>
    </row>
    <row r="118" spans="1:7">
      <c r="A118" s="198" t="s">
        <v>2522</v>
      </c>
      <c r="B118" s="106" t="str">
        <f>VLOOKUP(A118,[1]PN!B113:D2019,3,FALSE)</f>
        <v>Black Extra High Yield Corporate 10k</v>
      </c>
      <c r="C118" s="33">
        <v>2776.7999999999997</v>
      </c>
      <c r="D118" s="193">
        <f t="shared" si="4"/>
        <v>2915.64</v>
      </c>
      <c r="E118" s="193">
        <f t="shared" si="5"/>
        <v>3265.5168000000003</v>
      </c>
      <c r="F118" s="102">
        <f>VLOOKUP(A118,[1]PN!B113:C2019,2,FALSE)</f>
        <v>5726.85</v>
      </c>
      <c r="G118" s="180">
        <f t="shared" si="3"/>
        <v>-0.51512611645145245</v>
      </c>
    </row>
    <row r="119" spans="1:7">
      <c r="A119" s="198" t="s">
        <v>1310</v>
      </c>
      <c r="B119" s="106" t="str">
        <f>VLOOKUP(A119,[1]PN!B114:D2020,3,FALSE)</f>
        <v>Imaging Unit Return Program 60k</v>
      </c>
      <c r="C119" s="33">
        <v>1135.4975999999999</v>
      </c>
      <c r="D119" s="193">
        <f t="shared" si="4"/>
        <v>1192.2724799999999</v>
      </c>
      <c r="E119" s="193">
        <f t="shared" si="5"/>
        <v>1335.3451775999999</v>
      </c>
      <c r="F119" s="102">
        <f>VLOOKUP(A119,[1]PN!B114:C2020,2,FALSE)</f>
        <v>1080.21</v>
      </c>
      <c r="G119" s="180">
        <f t="shared" si="3"/>
        <v>5.1182270114144363E-2</v>
      </c>
    </row>
    <row r="120" spans="1:7">
      <c r="A120" s="198" t="s">
        <v>1339</v>
      </c>
      <c r="B120" s="198" t="s">
        <v>2529</v>
      </c>
      <c r="C120" s="33">
        <v>2520.48</v>
      </c>
      <c r="D120" s="193">
        <f t="shared" si="4"/>
        <v>2646.5039999999999</v>
      </c>
      <c r="E120" s="193">
        <f t="shared" si="5"/>
        <v>2964.08448</v>
      </c>
      <c r="F120" s="102" t="e">
        <f>VLOOKUP(A120,[1]PN!B115:C2021,2,FALSE)</f>
        <v>#N/A</v>
      </c>
      <c r="G120" s="180" t="e">
        <f t="shared" si="3"/>
        <v>#N/A</v>
      </c>
    </row>
    <row r="121" spans="1:7">
      <c r="A121" s="198" t="s">
        <v>2531</v>
      </c>
      <c r="B121" s="198" t="s">
        <v>2530</v>
      </c>
      <c r="C121" s="33">
        <v>10317.307199999999</v>
      </c>
      <c r="D121" s="193">
        <f t="shared" si="4"/>
        <v>10833.172559999999</v>
      </c>
      <c r="E121" s="193">
        <f t="shared" si="5"/>
        <v>12133.153267199999</v>
      </c>
      <c r="F121" s="102" t="e">
        <f>VLOOKUP(A121,[1]PN!B116:C2022,2,FALSE)</f>
        <v>#N/A</v>
      </c>
      <c r="G121" s="180" t="e">
        <f t="shared" si="3"/>
        <v>#N/A</v>
      </c>
    </row>
    <row r="122" spans="1:7">
      <c r="A122" s="198" t="s">
        <v>2567</v>
      </c>
      <c r="B122" s="198" t="s">
        <v>2568</v>
      </c>
      <c r="C122" s="33">
        <v>7155.5999999999995</v>
      </c>
      <c r="D122" s="193">
        <f t="shared" si="4"/>
        <v>7513.38</v>
      </c>
      <c r="E122" s="193">
        <f t="shared" si="5"/>
        <v>8414.9856000000018</v>
      </c>
      <c r="F122" s="102" t="e">
        <f>VLOOKUP(A122,[1]PN!B117:C2023,2,FALSE)</f>
        <v>#N/A</v>
      </c>
      <c r="G122" s="180" t="e">
        <f t="shared" si="3"/>
        <v>#N/A</v>
      </c>
    </row>
    <row r="123" spans="1:7">
      <c r="A123" s="198" t="s">
        <v>1335</v>
      </c>
      <c r="B123" s="198" t="s">
        <v>2532</v>
      </c>
      <c r="C123" s="33">
        <v>21708.5952</v>
      </c>
      <c r="D123" s="193">
        <f t="shared" si="4"/>
        <v>22794.024960000002</v>
      </c>
      <c r="E123" s="193">
        <f t="shared" si="5"/>
        <v>25529.307955200005</v>
      </c>
      <c r="F123" s="102" t="e">
        <f>VLOOKUP(A123,[1]PN!B118:C2024,2,FALSE)</f>
        <v>#N/A</v>
      </c>
      <c r="G123" s="180" t="e">
        <f t="shared" si="3"/>
        <v>#N/A</v>
      </c>
    </row>
    <row r="124" spans="1:7">
      <c r="A124" s="198" t="s">
        <v>3029</v>
      </c>
      <c r="B124" s="198" t="s">
        <v>3291</v>
      </c>
      <c r="C124" s="33">
        <v>4024.2240000000002</v>
      </c>
      <c r="D124" s="193">
        <f t="shared" si="4"/>
        <v>4225.4351999999999</v>
      </c>
      <c r="E124" s="193">
        <f t="shared" si="5"/>
        <v>4732.4874239999999</v>
      </c>
      <c r="F124" s="102" t="e">
        <f>VLOOKUP(A124,[1]PN!B119:C2025,2,FALSE)</f>
        <v>#N/A</v>
      </c>
      <c r="G124" s="180" t="e">
        <f t="shared" si="3"/>
        <v>#N/A</v>
      </c>
    </row>
    <row r="125" spans="1:7">
      <c r="A125" s="198" t="s">
        <v>2555</v>
      </c>
      <c r="B125" s="198" t="s">
        <v>2556</v>
      </c>
      <c r="C125" s="33">
        <v>10244.683199999999</v>
      </c>
      <c r="D125" s="193">
        <f t="shared" si="4"/>
        <v>10756.917359999999</v>
      </c>
      <c r="E125" s="193">
        <f t="shared" si="5"/>
        <v>12047.7474432</v>
      </c>
      <c r="F125" s="102" t="e">
        <f>VLOOKUP(A125,[1]PN!B120:C2026,2,FALSE)</f>
        <v>#N/A</v>
      </c>
      <c r="G125" s="180" t="e">
        <f t="shared" si="3"/>
        <v>#N/A</v>
      </c>
    </row>
    <row r="126" spans="1:7">
      <c r="A126" s="198" t="s">
        <v>2553</v>
      </c>
      <c r="B126" s="198" t="s">
        <v>3174</v>
      </c>
      <c r="C126" s="33">
        <v>9957.1776000000009</v>
      </c>
      <c r="D126" s="193">
        <f t="shared" si="4"/>
        <v>10455.036480000001</v>
      </c>
      <c r="E126" s="193">
        <f t="shared" si="5"/>
        <v>11709.640857600001</v>
      </c>
      <c r="F126" s="102" t="e">
        <f>VLOOKUP(A126,[1]PN!B121:C2027,2,FALSE)</f>
        <v>#N/A</v>
      </c>
      <c r="G126" s="180" t="e">
        <f t="shared" si="3"/>
        <v>#N/A</v>
      </c>
    </row>
    <row r="127" spans="1:7">
      <c r="A127" s="198" t="s">
        <v>2536</v>
      </c>
      <c r="B127" s="198" t="s">
        <v>2535</v>
      </c>
      <c r="C127" s="33">
        <v>40919.779199999997</v>
      </c>
      <c r="D127" s="193">
        <f t="shared" si="4"/>
        <v>42965.76816</v>
      </c>
      <c r="E127" s="193">
        <f t="shared" si="5"/>
        <v>48121.660339200003</v>
      </c>
      <c r="F127" s="102" t="e">
        <f>VLOOKUP(A127,[1]PN!B122:C2028,2,FALSE)</f>
        <v>#N/A</v>
      </c>
      <c r="G127" s="180" t="e">
        <f t="shared" si="3"/>
        <v>#N/A</v>
      </c>
    </row>
    <row r="128" spans="1:7">
      <c r="A128" s="198" t="s">
        <v>2546</v>
      </c>
      <c r="B128" s="198" t="s">
        <v>2547</v>
      </c>
      <c r="C128" s="33">
        <v>20140.771199999999</v>
      </c>
      <c r="D128" s="193">
        <f t="shared" si="4"/>
        <v>21147.80976</v>
      </c>
      <c r="E128" s="193">
        <f t="shared" si="5"/>
        <v>23685.546931200002</v>
      </c>
      <c r="F128" s="102" t="e">
        <f>VLOOKUP(A128,[1]PN!B123:C2029,2,FALSE)</f>
        <v>#N/A</v>
      </c>
      <c r="G128" s="180" t="e">
        <f t="shared" si="3"/>
        <v>#N/A</v>
      </c>
    </row>
    <row r="129" spans="1:7">
      <c r="A129" s="198" t="s">
        <v>2534</v>
      </c>
      <c r="B129" s="198" t="s">
        <v>2533</v>
      </c>
      <c r="C129" s="33">
        <v>2352.1632</v>
      </c>
      <c r="D129" s="193">
        <f t="shared" si="4"/>
        <v>2469.7713600000002</v>
      </c>
      <c r="E129" s="193">
        <f t="shared" si="5"/>
        <v>2766.1439232000002</v>
      </c>
      <c r="F129" s="102" t="e">
        <f>VLOOKUP(A129,[1]PN!B124:C2030,2,FALSE)</f>
        <v>#N/A</v>
      </c>
      <c r="G129" s="180" t="e">
        <f t="shared" si="3"/>
        <v>#N/A</v>
      </c>
    </row>
    <row r="130" spans="1:7">
      <c r="A130" s="198" t="s">
        <v>1364</v>
      </c>
      <c r="B130" s="198" t="s">
        <v>3014</v>
      </c>
      <c r="C130" s="33">
        <v>3877.6943999999999</v>
      </c>
      <c r="D130" s="193">
        <f t="shared" si="4"/>
        <v>4071.5791199999999</v>
      </c>
      <c r="E130" s="193">
        <f t="shared" si="5"/>
        <v>4560.1686144000005</v>
      </c>
      <c r="F130" s="102" t="e">
        <f>VLOOKUP(A130,[1]PN!B125:C2031,2,FALSE)</f>
        <v>#N/A</v>
      </c>
      <c r="G130" s="180" t="e">
        <f t="shared" si="3"/>
        <v>#N/A</v>
      </c>
    </row>
    <row r="131" spans="1:7">
      <c r="A131" s="198" t="s">
        <v>1366</v>
      </c>
      <c r="B131" s="198" t="s">
        <v>2545</v>
      </c>
      <c r="C131" s="33">
        <v>6835.2</v>
      </c>
      <c r="D131" s="193">
        <f t="shared" si="4"/>
        <v>7176.96</v>
      </c>
      <c r="E131" s="193">
        <f t="shared" si="5"/>
        <v>8038.195200000001</v>
      </c>
      <c r="F131" s="102" t="e">
        <f>VLOOKUP(A131,[1]PN!B126:C2032,2,FALSE)</f>
        <v>#N/A</v>
      </c>
      <c r="G131" s="180" t="e">
        <f t="shared" si="3"/>
        <v>#N/A</v>
      </c>
    </row>
    <row r="132" spans="1:7">
      <c r="A132" s="198" t="s">
        <v>3175</v>
      </c>
      <c r="B132" s="198" t="s">
        <v>3176</v>
      </c>
      <c r="C132" s="33">
        <v>1226.0639999999999</v>
      </c>
      <c r="D132" s="193">
        <f t="shared" si="4"/>
        <v>1287.3671999999999</v>
      </c>
      <c r="E132" s="193">
        <f t="shared" si="5"/>
        <v>1441.8512640000001</v>
      </c>
      <c r="F132" s="102" t="e">
        <f>VLOOKUP(A132,[1]PN!B127:C2033,2,FALSE)</f>
        <v>#N/A</v>
      </c>
      <c r="G132" s="180" t="e">
        <f t="shared" si="3"/>
        <v>#N/A</v>
      </c>
    </row>
    <row r="133" spans="1:7">
      <c r="A133" s="198" t="s">
        <v>1319</v>
      </c>
      <c r="B133" s="198" t="s">
        <v>3025</v>
      </c>
      <c r="C133" s="33">
        <v>9633.36</v>
      </c>
      <c r="D133" s="193">
        <f t="shared" si="4"/>
        <v>10115.028</v>
      </c>
      <c r="E133" s="193">
        <f t="shared" si="5"/>
        <v>11328.831360000002</v>
      </c>
      <c r="F133" s="102" t="e">
        <f>VLOOKUP(A133,[1]PN!B128:C2034,2,FALSE)</f>
        <v>#N/A</v>
      </c>
      <c r="G133" s="180" t="e">
        <f t="shared" si="3"/>
        <v>#N/A</v>
      </c>
    </row>
    <row r="134" spans="1:7">
      <c r="A134" s="198" t="s">
        <v>1317</v>
      </c>
      <c r="B134" s="198" t="s">
        <v>3024</v>
      </c>
      <c r="C134" s="33">
        <v>8544</v>
      </c>
      <c r="D134" s="193">
        <f t="shared" si="4"/>
        <v>8971.2000000000007</v>
      </c>
      <c r="E134" s="193">
        <f t="shared" si="5"/>
        <v>10047.744000000002</v>
      </c>
      <c r="F134" s="102" t="e">
        <f>VLOOKUP(A134,[1]PN!B129:C2035,2,FALSE)</f>
        <v>#N/A</v>
      </c>
      <c r="G134" s="180" t="e">
        <f t="shared" si="3"/>
        <v>#N/A</v>
      </c>
    </row>
    <row r="135" spans="1:7">
      <c r="A135" s="198" t="s">
        <v>3292</v>
      </c>
      <c r="B135" s="198" t="s">
        <v>3293</v>
      </c>
      <c r="C135" s="33">
        <v>935.56799999999987</v>
      </c>
      <c r="D135" s="193">
        <f t="shared" si="4"/>
        <v>982.3463999999999</v>
      </c>
      <c r="E135" s="193">
        <f t="shared" si="5"/>
        <v>1100.2279679999999</v>
      </c>
      <c r="F135" s="102" t="e">
        <f>VLOOKUP(A135,[1]PN!B130:C2036,2,FALSE)</f>
        <v>#N/A</v>
      </c>
      <c r="G135" s="180" t="e">
        <f t="shared" ref="G135:G150" si="6">(C135-F135)/F135</f>
        <v>#N/A</v>
      </c>
    </row>
    <row r="136" spans="1:7">
      <c r="A136" s="198" t="s">
        <v>3167</v>
      </c>
      <c r="B136" s="198" t="s">
        <v>3168</v>
      </c>
      <c r="C136" s="33">
        <v>2383.7759999999998</v>
      </c>
      <c r="D136" s="193">
        <f t="shared" ref="D136:D150" si="7">C136*1.05</f>
        <v>2502.9647999999997</v>
      </c>
      <c r="E136" s="193">
        <f t="shared" ref="E136:E150" si="8">D136*1.12</f>
        <v>2803.3205760000001</v>
      </c>
      <c r="F136" s="102" t="e">
        <f>VLOOKUP(A136,[1]PN!B131:C2037,2,FALSE)</f>
        <v>#N/A</v>
      </c>
      <c r="G136" s="180" t="e">
        <f t="shared" si="6"/>
        <v>#N/A</v>
      </c>
    </row>
    <row r="137" spans="1:7">
      <c r="A137" s="198" t="s">
        <v>3294</v>
      </c>
      <c r="B137" s="198" t="s">
        <v>3295</v>
      </c>
      <c r="C137" s="33">
        <v>346.03199999999998</v>
      </c>
      <c r="D137" s="193">
        <f t="shared" si="7"/>
        <v>363.33359999999999</v>
      </c>
      <c r="E137" s="193">
        <f t="shared" si="8"/>
        <v>406.93363200000005</v>
      </c>
      <c r="F137" s="102" t="e">
        <f>VLOOKUP(A137,[1]PN!B132:C2038,2,FALSE)</f>
        <v>#N/A</v>
      </c>
      <c r="G137" s="180" t="e">
        <f t="shared" si="6"/>
        <v>#N/A</v>
      </c>
    </row>
    <row r="138" spans="1:7">
      <c r="A138" s="198" t="s">
        <v>3296</v>
      </c>
      <c r="B138" s="198" t="s">
        <v>3297</v>
      </c>
      <c r="C138" s="33">
        <v>2333.7936</v>
      </c>
      <c r="D138" s="193">
        <f t="shared" si="7"/>
        <v>2450.4832799999999</v>
      </c>
      <c r="E138" s="193">
        <f t="shared" si="8"/>
        <v>2744.5412736000003</v>
      </c>
      <c r="F138" s="102" t="e">
        <f>VLOOKUP(A138,[1]PN!B133:C2039,2,FALSE)</f>
        <v>#N/A</v>
      </c>
      <c r="G138" s="180" t="e">
        <f t="shared" si="6"/>
        <v>#N/A</v>
      </c>
    </row>
    <row r="139" spans="1:7">
      <c r="A139" s="198" t="s">
        <v>3298</v>
      </c>
      <c r="B139" s="198" t="s">
        <v>3299</v>
      </c>
      <c r="C139" s="33">
        <v>399.00479999999999</v>
      </c>
      <c r="D139" s="193">
        <f t="shared" si="7"/>
        <v>418.95504</v>
      </c>
      <c r="E139" s="193">
        <f t="shared" si="8"/>
        <v>469.22964480000002</v>
      </c>
      <c r="F139" s="102" t="e">
        <f>VLOOKUP(A139,[1]PN!B134:C2040,2,FALSE)</f>
        <v>#N/A</v>
      </c>
      <c r="G139" s="180" t="e">
        <f t="shared" si="6"/>
        <v>#N/A</v>
      </c>
    </row>
    <row r="140" spans="1:7">
      <c r="A140" s="198" t="s">
        <v>3300</v>
      </c>
      <c r="B140" s="198" t="s">
        <v>3301</v>
      </c>
      <c r="C140" s="33">
        <v>896.69279999999992</v>
      </c>
      <c r="D140" s="193">
        <f t="shared" si="7"/>
        <v>941.52743999999996</v>
      </c>
      <c r="E140" s="193">
        <f t="shared" si="8"/>
        <v>1054.5107328000001</v>
      </c>
      <c r="F140" s="102" t="e">
        <f>VLOOKUP(A140,[1]PN!B135:C2041,2,FALSE)</f>
        <v>#N/A</v>
      </c>
      <c r="G140" s="180" t="e">
        <f t="shared" si="6"/>
        <v>#N/A</v>
      </c>
    </row>
    <row r="141" spans="1:7">
      <c r="A141" s="198" t="s">
        <v>3302</v>
      </c>
      <c r="B141" s="198" t="s">
        <v>3303</v>
      </c>
      <c r="C141" s="33">
        <v>431.47199999999998</v>
      </c>
      <c r="D141" s="193">
        <f t="shared" si="7"/>
        <v>453.04559999999998</v>
      </c>
      <c r="E141" s="193">
        <f t="shared" si="8"/>
        <v>507.41107200000005</v>
      </c>
      <c r="F141" s="102" t="e">
        <f>VLOOKUP(A141,[1]PN!B136:C2042,2,FALSE)</f>
        <v>#N/A</v>
      </c>
      <c r="G141" s="180" t="e">
        <f t="shared" si="6"/>
        <v>#N/A</v>
      </c>
    </row>
    <row r="142" spans="1:7">
      <c r="A142" s="198" t="s">
        <v>3304</v>
      </c>
      <c r="B142" s="198" t="s">
        <v>3305</v>
      </c>
      <c r="C142" s="33">
        <v>431.47199999999998</v>
      </c>
      <c r="D142" s="193">
        <f t="shared" si="7"/>
        <v>453.04559999999998</v>
      </c>
      <c r="E142" s="193">
        <f t="shared" si="8"/>
        <v>507.41107200000005</v>
      </c>
      <c r="F142" s="102" t="e">
        <f>VLOOKUP(A142,[1]PN!B137:C2043,2,FALSE)</f>
        <v>#N/A</v>
      </c>
      <c r="G142" s="180" t="e">
        <f t="shared" si="6"/>
        <v>#N/A</v>
      </c>
    </row>
    <row r="143" spans="1:7">
      <c r="A143" s="198" t="s">
        <v>3306</v>
      </c>
      <c r="B143" s="198" t="s">
        <v>3307</v>
      </c>
      <c r="C143" s="33">
        <v>516.91199999999992</v>
      </c>
      <c r="D143" s="193">
        <f t="shared" si="7"/>
        <v>542.75759999999991</v>
      </c>
      <c r="E143" s="193">
        <f t="shared" si="8"/>
        <v>607.88851199999999</v>
      </c>
      <c r="F143" s="102" t="e">
        <f>VLOOKUP(A143,[1]PN!B138:C2044,2,FALSE)</f>
        <v>#N/A</v>
      </c>
      <c r="G143" s="180" t="e">
        <f t="shared" si="6"/>
        <v>#N/A</v>
      </c>
    </row>
    <row r="144" spans="1:7">
      <c r="A144" s="198" t="s">
        <v>1313</v>
      </c>
      <c r="B144" s="198" t="s">
        <v>1314</v>
      </c>
      <c r="C144" s="33">
        <v>6408</v>
      </c>
      <c r="D144" s="193">
        <f t="shared" si="7"/>
        <v>6728.4000000000005</v>
      </c>
      <c r="E144" s="193">
        <f t="shared" si="8"/>
        <v>7535.8080000000009</v>
      </c>
      <c r="F144" s="102" t="e">
        <f>VLOOKUP(A144,[1]PN!B139:C2045,2,FALSE)</f>
        <v>#N/A</v>
      </c>
      <c r="G144" s="180" t="e">
        <f t="shared" si="6"/>
        <v>#N/A</v>
      </c>
    </row>
    <row r="145" spans="1:7">
      <c r="A145" s="198" t="s">
        <v>1342</v>
      </c>
      <c r="B145" s="198" t="s">
        <v>1343</v>
      </c>
      <c r="C145" s="33">
        <v>1776.2975999999999</v>
      </c>
      <c r="D145" s="193">
        <f t="shared" si="7"/>
        <v>1865.11248</v>
      </c>
      <c r="E145" s="193">
        <f t="shared" si="8"/>
        <v>2088.9259776000004</v>
      </c>
      <c r="F145" s="102" t="e">
        <f>VLOOKUP(A145,[1]PN!B140:C2046,2,FALSE)</f>
        <v>#N/A</v>
      </c>
      <c r="G145" s="180" t="e">
        <f t="shared" si="6"/>
        <v>#N/A</v>
      </c>
    </row>
    <row r="146" spans="1:7">
      <c r="A146" s="198" t="s">
        <v>1341</v>
      </c>
      <c r="B146" s="198" t="s">
        <v>1318</v>
      </c>
      <c r="C146" s="33">
        <v>17088</v>
      </c>
      <c r="D146" s="193">
        <f t="shared" si="7"/>
        <v>17942.400000000001</v>
      </c>
      <c r="E146" s="193">
        <f t="shared" si="8"/>
        <v>20095.488000000005</v>
      </c>
      <c r="F146" s="102" t="e">
        <f>VLOOKUP(A146,[1]PN!B141:C2047,2,FALSE)</f>
        <v>#N/A</v>
      </c>
      <c r="G146" s="180" t="e">
        <f t="shared" si="6"/>
        <v>#N/A</v>
      </c>
    </row>
    <row r="147" spans="1:7">
      <c r="A147" s="198" t="s">
        <v>1315</v>
      </c>
      <c r="B147" s="198" t="s">
        <v>1316</v>
      </c>
      <c r="C147" s="33">
        <v>57672</v>
      </c>
      <c r="D147" s="193">
        <f t="shared" si="7"/>
        <v>60555.600000000006</v>
      </c>
      <c r="E147" s="193">
        <f t="shared" si="8"/>
        <v>67822.272000000012</v>
      </c>
      <c r="F147" s="102" t="e">
        <f>VLOOKUP(A147,[1]PN!B142:C2048,2,FALSE)</f>
        <v>#N/A</v>
      </c>
      <c r="G147" s="180" t="e">
        <f t="shared" si="6"/>
        <v>#N/A</v>
      </c>
    </row>
    <row r="148" spans="1:7">
      <c r="A148" s="198" t="s">
        <v>1337</v>
      </c>
      <c r="B148" s="198" t="s">
        <v>3023</v>
      </c>
      <c r="C148" s="33">
        <v>4699.2</v>
      </c>
      <c r="D148" s="193">
        <f t="shared" si="7"/>
        <v>4934.16</v>
      </c>
      <c r="E148" s="193">
        <f t="shared" si="8"/>
        <v>5526.2592000000004</v>
      </c>
      <c r="F148" s="102" t="e">
        <f>VLOOKUP(A148,[1]PN!B143:C2049,2,FALSE)</f>
        <v>#N/A</v>
      </c>
      <c r="G148" s="180" t="e">
        <f t="shared" si="6"/>
        <v>#N/A</v>
      </c>
    </row>
    <row r="149" spans="1:7">
      <c r="A149" s="198" t="s">
        <v>2549</v>
      </c>
      <c r="B149" s="198" t="s">
        <v>3015</v>
      </c>
      <c r="C149" s="33">
        <v>4272</v>
      </c>
      <c r="D149" s="193">
        <f t="shared" si="7"/>
        <v>4485.6000000000004</v>
      </c>
      <c r="E149" s="193">
        <f t="shared" si="8"/>
        <v>5023.8720000000012</v>
      </c>
      <c r="F149" s="102" t="e">
        <f>VLOOKUP(A149,[1]PN!B144:C2050,2,FALSE)</f>
        <v>#N/A</v>
      </c>
      <c r="G149" s="180" t="e">
        <f t="shared" si="6"/>
        <v>#N/A</v>
      </c>
    </row>
    <row r="150" spans="1:7">
      <c r="A150" s="198" t="s">
        <v>2571</v>
      </c>
      <c r="B150" s="198" t="s">
        <v>3018</v>
      </c>
      <c r="C150" s="33">
        <v>4272</v>
      </c>
      <c r="D150" s="193">
        <f t="shared" si="7"/>
        <v>4485.6000000000004</v>
      </c>
      <c r="E150" s="193">
        <f t="shared" si="8"/>
        <v>5023.8720000000012</v>
      </c>
      <c r="F150" s="102" t="e">
        <f>VLOOKUP(A150,[1]PN!B145:C2051,2,FALSE)</f>
        <v>#N/A</v>
      </c>
      <c r="G150" s="180" t="e">
        <f t="shared" si="6"/>
        <v>#N/A</v>
      </c>
    </row>
  </sheetData>
  <conditionalFormatting sqref="C6 D7:E150">
    <cfRule type="expression" dxfId="76" priority="18" stopIfTrue="1">
      <formula>AND(C6&lt;&gt;0,C6&lt;&gt;"")</formula>
    </cfRule>
  </conditionalFormatting>
  <conditionalFormatting sqref="B6:B150">
    <cfRule type="cellIs" dxfId="75" priority="19" stopIfTrue="1" operator="greaterThan">
      <formula>0</formula>
    </cfRule>
    <cfRule type="expression" dxfId="74" priority="20" stopIfTrue="1">
      <formula>ISERROR($C6)</formula>
    </cfRule>
  </conditionalFormatting>
  <conditionalFormatting sqref="D6">
    <cfRule type="expression" dxfId="73" priority="17" stopIfTrue="1">
      <formula>AND(D6&lt;&gt;0,D6&lt;&gt;"")</formula>
    </cfRule>
  </conditionalFormatting>
  <conditionalFormatting sqref="E6">
    <cfRule type="expression" dxfId="72" priority="16" stopIfTrue="1">
      <formula>AND(E6&lt;&gt;0,E6&lt;&gt;"")</formula>
    </cfRule>
  </conditionalFormatting>
  <conditionalFormatting sqref="C7:C84">
    <cfRule type="expression" dxfId="71" priority="15" stopIfTrue="1">
      <formula>AND(C7&lt;&gt;0,C7&lt;&gt;"")</formula>
    </cfRule>
  </conditionalFormatting>
  <conditionalFormatting sqref="A7 A21:A22 A18 A15 A11 A9 A27:A84">
    <cfRule type="cellIs" dxfId="70" priority="13" stopIfTrue="1" operator="greaterThan">
      <formula>0</formula>
    </cfRule>
    <cfRule type="expression" dxfId="69" priority="14" stopIfTrue="1">
      <formula>ISERROR($B7)</formula>
    </cfRule>
  </conditionalFormatting>
  <conditionalFormatting sqref="A23:A26">
    <cfRule type="cellIs" dxfId="68" priority="11" stopIfTrue="1" operator="greaterThan">
      <formula>0</formula>
    </cfRule>
    <cfRule type="expression" dxfId="67" priority="12" stopIfTrue="1">
      <formula>ISERROR($B23)</formula>
    </cfRule>
  </conditionalFormatting>
  <conditionalFormatting sqref="A19:A20">
    <cfRule type="cellIs" dxfId="66" priority="9" stopIfTrue="1" operator="greaterThan">
      <formula>0</formula>
    </cfRule>
    <cfRule type="expression" dxfId="65" priority="10" stopIfTrue="1">
      <formula>ISERROR($B19)</formula>
    </cfRule>
  </conditionalFormatting>
  <conditionalFormatting sqref="A16:A17">
    <cfRule type="cellIs" dxfId="64" priority="7" stopIfTrue="1" operator="greaterThan">
      <formula>0</formula>
    </cfRule>
    <cfRule type="expression" dxfId="63" priority="8" stopIfTrue="1">
      <formula>ISERROR($B16)</formula>
    </cfRule>
  </conditionalFormatting>
  <conditionalFormatting sqref="A12:A14">
    <cfRule type="cellIs" dxfId="62" priority="5" stopIfTrue="1" operator="greaterThan">
      <formula>0</formula>
    </cfRule>
    <cfRule type="expression" dxfId="61" priority="6" stopIfTrue="1">
      <formula>ISERROR($B12)</formula>
    </cfRule>
  </conditionalFormatting>
  <conditionalFormatting sqref="A10">
    <cfRule type="cellIs" dxfId="60" priority="3" stopIfTrue="1" operator="greaterThan">
      <formula>0</formula>
    </cfRule>
    <cfRule type="expression" dxfId="59" priority="4" stopIfTrue="1">
      <formula>ISERROR($B10)</formula>
    </cfRule>
  </conditionalFormatting>
  <conditionalFormatting sqref="A8">
    <cfRule type="cellIs" dxfId="58" priority="1" stopIfTrue="1" operator="greaterThan">
      <formula>0</formula>
    </cfRule>
    <cfRule type="expression" dxfId="57" priority="2" stopIfTrue="1">
      <formula>ISERROR($B8)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>
  <dimension ref="A1:G63"/>
  <sheetViews>
    <sheetView workbookViewId="0">
      <selection activeCell="K5" sqref="K5"/>
    </sheetView>
  </sheetViews>
  <sheetFormatPr defaultColWidth="8.85546875" defaultRowHeight="15"/>
  <cols>
    <col min="1" max="1" width="19.42578125" customWidth="1"/>
    <col min="2" max="2" width="66.42578125" customWidth="1"/>
    <col min="3" max="3" width="26.7109375" customWidth="1"/>
    <col min="4" max="4" width="25.7109375" customWidth="1"/>
    <col min="5" max="5" width="27.28515625" customWidth="1"/>
    <col min="6" max="6" width="17.28515625" hidden="1" customWidth="1"/>
  </cols>
  <sheetData>
    <row r="1" spans="1:7">
      <c r="A1" s="160" t="s">
        <v>3288</v>
      </c>
      <c r="B1" s="196" t="str">
        <f>[1]Summary!A25</f>
        <v>OW Bunker</v>
      </c>
      <c r="C1" s="101"/>
      <c r="D1" s="101"/>
      <c r="E1" s="101"/>
      <c r="F1" s="101"/>
      <c r="G1" s="5"/>
    </row>
    <row r="2" spans="1:7">
      <c r="A2" s="160" t="s">
        <v>3290</v>
      </c>
      <c r="B2" s="195">
        <f>[1]Summary!E25</f>
        <v>41547</v>
      </c>
      <c r="C2" s="101"/>
      <c r="D2" s="101"/>
      <c r="E2" s="101"/>
      <c r="F2" s="101"/>
      <c r="G2" s="5"/>
    </row>
    <row r="3" spans="1:7">
      <c r="A3" s="160" t="s">
        <v>16</v>
      </c>
      <c r="B3" s="196" t="str">
        <f>[1]Summary!B25</f>
        <v>RUSY13047LAS</v>
      </c>
      <c r="C3" s="101"/>
      <c r="D3" s="101"/>
      <c r="E3" s="101"/>
      <c r="F3" s="101"/>
      <c r="G3" s="5"/>
    </row>
    <row r="4" spans="1:7">
      <c r="A4" s="101"/>
      <c r="B4" s="101"/>
      <c r="C4" s="101"/>
      <c r="D4" s="101"/>
      <c r="E4" s="101"/>
      <c r="F4" s="101"/>
      <c r="G4" s="5"/>
    </row>
    <row r="5" spans="1:7" ht="40.5">
      <c r="A5" s="46" t="s">
        <v>1288</v>
      </c>
      <c r="B5" s="46" t="s">
        <v>1289</v>
      </c>
      <c r="C5" s="197" t="s">
        <v>1344</v>
      </c>
      <c r="D5" s="197" t="s">
        <v>1345</v>
      </c>
      <c r="E5" s="197" t="s">
        <v>3088</v>
      </c>
      <c r="F5" s="101"/>
      <c r="G5" s="197" t="s">
        <v>1371</v>
      </c>
    </row>
    <row r="6" spans="1:7">
      <c r="A6" s="101"/>
      <c r="B6" s="48"/>
      <c r="C6" s="194" t="s">
        <v>1290</v>
      </c>
      <c r="D6" s="194" t="s">
        <v>1290</v>
      </c>
      <c r="E6" s="194" t="s">
        <v>1290</v>
      </c>
      <c r="F6" s="101"/>
      <c r="G6" s="321"/>
    </row>
    <row r="7" spans="1:7">
      <c r="A7" s="200">
        <v>3065618</v>
      </c>
      <c r="B7" s="201" t="s">
        <v>3311</v>
      </c>
      <c r="C7" s="192">
        <v>169569.63659019998</v>
      </c>
      <c r="D7" s="193">
        <f>C7*1.05</f>
        <v>178048.11841970999</v>
      </c>
      <c r="E7" s="193">
        <f>D7*1.12</f>
        <v>199413.89263007522</v>
      </c>
      <c r="F7" s="101" t="e">
        <f>VLOOKUP(A7,[1]PN!B2:C1908,2,FALSE)</f>
        <v>#N/A</v>
      </c>
      <c r="G7" s="321" t="e">
        <f t="shared" ref="G7:G63" si="0">(C7-F7)/F7</f>
        <v>#N/A</v>
      </c>
    </row>
    <row r="8" spans="1:7">
      <c r="A8" s="200" t="s">
        <v>1164</v>
      </c>
      <c r="B8" s="106" t="str">
        <f>VLOOKUP(A8,[1]PN!B3:D1909,3,FALSE)</f>
        <v>X748dte</v>
      </c>
      <c r="C8" s="192">
        <v>66166.246189999991</v>
      </c>
      <c r="D8" s="193">
        <f t="shared" ref="D8:D63" si="1">C8*1.05</f>
        <v>69474.558499499995</v>
      </c>
      <c r="E8" s="193">
        <f t="shared" ref="E8:E63" si="2">D8*1.12</f>
        <v>77811.505519440005</v>
      </c>
      <c r="F8" s="101">
        <f>VLOOKUP(A8,[1]PN!B3:C1909,2,FALSE)</f>
        <v>49685.299999999996</v>
      </c>
      <c r="G8" s="321">
        <f t="shared" si="0"/>
        <v>0.33170668567966777</v>
      </c>
    </row>
    <row r="9" spans="1:7">
      <c r="A9" s="200" t="s">
        <v>1162</v>
      </c>
      <c r="B9" s="106" t="str">
        <f>VLOOKUP(A9,[1]PN!B4:D1910,3,FALSE)</f>
        <v>X748de</v>
      </c>
      <c r="C9" s="192">
        <v>59911.959139999999</v>
      </c>
      <c r="D9" s="193">
        <f t="shared" si="1"/>
        <v>62907.557097000004</v>
      </c>
      <c r="E9" s="193">
        <f t="shared" si="2"/>
        <v>70456.463948640012</v>
      </c>
      <c r="F9" s="101">
        <f>VLOOKUP(A9,[1]PN!B4:C1910,2,FALSE)</f>
        <v>44986.2</v>
      </c>
      <c r="G9" s="321">
        <f t="shared" si="0"/>
        <v>0.33178528393151685</v>
      </c>
    </row>
    <row r="10" spans="1:7">
      <c r="A10" s="200" t="s">
        <v>1088</v>
      </c>
      <c r="B10" s="106" t="str">
        <f>VLOOKUP(A10,[1]PN!B5:D1911,3,FALSE)</f>
        <v>X792dte</v>
      </c>
      <c r="C10" s="192">
        <v>121210.13842849999</v>
      </c>
      <c r="D10" s="193">
        <f t="shared" si="1"/>
        <v>127270.64534992501</v>
      </c>
      <c r="E10" s="193">
        <f t="shared" si="2"/>
        <v>142543.12279191602</v>
      </c>
      <c r="F10" s="101">
        <f>VLOOKUP(A10,[1]PN!B5:C1911,2,FALSE)</f>
        <v>125068.29999999999</v>
      </c>
      <c r="G10" s="321">
        <f t="shared" si="0"/>
        <v>-3.0848436986030785E-2</v>
      </c>
    </row>
    <row r="11" spans="1:7">
      <c r="A11" s="200" t="s">
        <v>1210</v>
      </c>
      <c r="B11" s="106" t="str">
        <f>VLOOKUP(A11,[1]PN!B6:D1912,3,FALSE)</f>
        <v>MS811n</v>
      </c>
      <c r="C11" s="192">
        <v>22022.137499999997</v>
      </c>
      <c r="D11" s="193">
        <f t="shared" si="1"/>
        <v>23123.244374999998</v>
      </c>
      <c r="E11" s="193">
        <f t="shared" si="2"/>
        <v>25898.0337</v>
      </c>
      <c r="F11" s="101">
        <f>VLOOKUP(A11,[1]PN!B6:C1912,2,FALSE)</f>
        <v>23713.200000000001</v>
      </c>
      <c r="G11" s="321">
        <f t="shared" si="0"/>
        <v>-7.1313129396285771E-2</v>
      </c>
    </row>
    <row r="12" spans="1:7">
      <c r="A12" s="200" t="s">
        <v>1214</v>
      </c>
      <c r="B12" s="106" t="str">
        <f>VLOOKUP(A12,[1]PN!B7:D1913,3,FALSE)</f>
        <v>MS811dtn</v>
      </c>
      <c r="C12" s="192">
        <v>34648.163</v>
      </c>
      <c r="D12" s="193">
        <f t="shared" si="1"/>
        <v>36380.571150000003</v>
      </c>
      <c r="E12" s="193">
        <f t="shared" si="2"/>
        <v>40746.239688000009</v>
      </c>
      <c r="F12" s="101">
        <f>VLOOKUP(A12,[1]PN!B7:C1913,2,FALSE)</f>
        <v>37034.9</v>
      </c>
      <c r="G12" s="321">
        <f t="shared" si="0"/>
        <v>-6.4445617512130474E-2</v>
      </c>
    </row>
    <row r="13" spans="1:7">
      <c r="A13" s="200" t="s">
        <v>1222</v>
      </c>
      <c r="B13" s="106" t="str">
        <f>VLOOKUP(A13,[1]PN!B8:D1914,3,FALSE)</f>
        <v>MX710de</v>
      </c>
      <c r="C13" s="192">
        <v>59312.956999999995</v>
      </c>
      <c r="D13" s="193">
        <f t="shared" si="1"/>
        <v>62278.604849999996</v>
      </c>
      <c r="E13" s="193">
        <f t="shared" si="2"/>
        <v>69752.037431999997</v>
      </c>
      <c r="F13" s="101">
        <f>VLOOKUP(A13,[1]PN!B8:C1914,2,FALSE)</f>
        <v>61994.1</v>
      </c>
      <c r="G13" s="321">
        <f t="shared" si="0"/>
        <v>-4.3248357504988441E-2</v>
      </c>
    </row>
    <row r="14" spans="1:7">
      <c r="A14" s="200" t="s">
        <v>1172</v>
      </c>
      <c r="B14" s="106" t="str">
        <f>VLOOKUP(A14,[1]PN!B9:D1915,3,FALSE)</f>
        <v>MS410DN</v>
      </c>
      <c r="C14" s="192">
        <v>8808.8549999999996</v>
      </c>
      <c r="D14" s="193">
        <f t="shared" si="1"/>
        <v>9249.2977499999997</v>
      </c>
      <c r="E14" s="193">
        <f t="shared" si="2"/>
        <v>10359.21348</v>
      </c>
      <c r="F14" s="101">
        <f>VLOOKUP(A14,[1]PN!B9:C1915,2,FALSE)</f>
        <v>10105.200000000001</v>
      </c>
      <c r="G14" s="321">
        <f t="shared" si="0"/>
        <v>-0.12828494240589014</v>
      </c>
    </row>
    <row r="15" spans="1:7">
      <c r="A15" s="200" t="s">
        <v>1258</v>
      </c>
      <c r="B15" s="106" t="str">
        <f>VLOOKUP(A15,[1]PN!B10:D1916,3,FALSE)</f>
        <v>CS410n</v>
      </c>
      <c r="C15" s="192">
        <v>10323.978059999999</v>
      </c>
      <c r="D15" s="193">
        <f t="shared" si="1"/>
        <v>10840.176963</v>
      </c>
      <c r="E15" s="193">
        <f t="shared" si="2"/>
        <v>12140.998198560001</v>
      </c>
      <c r="F15" s="101">
        <f>VLOOKUP(A15,[1]PN!B10:C1916,2,FALSE)</f>
        <v>11058.6</v>
      </c>
      <c r="G15" s="321">
        <f t="shared" si="0"/>
        <v>-6.642992241332546E-2</v>
      </c>
    </row>
    <row r="16" spans="1:7">
      <c r="A16" s="200" t="s">
        <v>1080</v>
      </c>
      <c r="B16" s="106" t="str">
        <f>VLOOKUP(A16,[1]PN!B11:D1917,3,FALSE)</f>
        <v>C792de</v>
      </c>
      <c r="C16" s="192">
        <v>46951.19715</v>
      </c>
      <c r="D16" s="193">
        <f t="shared" si="1"/>
        <v>49298.757007500004</v>
      </c>
      <c r="E16" s="193">
        <f t="shared" si="2"/>
        <v>55214.60784840001</v>
      </c>
      <c r="F16" s="101">
        <f>VLOOKUP(A16,[1]PN!B11:C1917,2,FALSE)</f>
        <v>41042.399999999994</v>
      </c>
      <c r="G16" s="321">
        <f t="shared" si="0"/>
        <v>0.14396811955441219</v>
      </c>
    </row>
    <row r="17" spans="1:7">
      <c r="A17" s="200" t="s">
        <v>370</v>
      </c>
      <c r="B17" s="106" t="str">
        <f>VLOOKUP(A17,[1]PN!B12:D1918,3,FALSE)</f>
        <v>OPTION    JR 550 OPTION TRAY</v>
      </c>
      <c r="C17" s="192">
        <v>7264.3690899999992</v>
      </c>
      <c r="D17" s="193">
        <f t="shared" si="1"/>
        <v>7627.5875444999992</v>
      </c>
      <c r="E17" s="193">
        <f t="shared" si="2"/>
        <v>8542.8980498399997</v>
      </c>
      <c r="F17" s="101">
        <f>VLOOKUP(A17,[1]PN!B12:C1918,2,FALSE)</f>
        <v>7846.9999999999991</v>
      </c>
      <c r="G17" s="321">
        <f t="shared" si="0"/>
        <v>-7.4248873454823491E-2</v>
      </c>
    </row>
    <row r="18" spans="1:7">
      <c r="A18" s="200" t="s">
        <v>349</v>
      </c>
      <c r="B18" s="106" t="str">
        <f>VLOOKUP(A18,[1]PN!B13:D1919,3,FALSE)</f>
        <v>OPTION    C73X 550 SHEET DRAWE</v>
      </c>
      <c r="C18" s="192">
        <v>10493.342978799999</v>
      </c>
      <c r="D18" s="193">
        <f t="shared" si="1"/>
        <v>11018.010127739999</v>
      </c>
      <c r="E18" s="193">
        <f t="shared" si="2"/>
        <v>12340.1713430688</v>
      </c>
      <c r="F18" s="101">
        <f>VLOOKUP(A18,[1]PN!B13:C1919,2,FALSE)</f>
        <v>10612.699999999999</v>
      </c>
      <c r="G18" s="321">
        <f t="shared" si="0"/>
        <v>-1.1246621613726904E-2</v>
      </c>
    </row>
    <row r="19" spans="1:7">
      <c r="A19" s="200" t="s">
        <v>419</v>
      </c>
      <c r="B19" s="106" t="str">
        <f>VLOOKUP(A19,[1]PN!B14:D1920,3,FALSE)</f>
        <v>TRAY      ASM 550 WITH PACKAGI</v>
      </c>
      <c r="C19" s="192">
        <v>5606.0727733999993</v>
      </c>
      <c r="D19" s="193">
        <f t="shared" si="1"/>
        <v>5886.3764120699998</v>
      </c>
      <c r="E19" s="193">
        <f t="shared" si="2"/>
        <v>6592.7415815184004</v>
      </c>
      <c r="F19" s="101">
        <f>VLOOKUP(A19,[1]PN!B14:C1920,2,FALSE)</f>
        <v>4202.8</v>
      </c>
      <c r="G19" s="321">
        <f t="shared" si="0"/>
        <v>0.33388997178071739</v>
      </c>
    </row>
    <row r="20" spans="1:7">
      <c r="A20" s="200" t="s">
        <v>397</v>
      </c>
      <c r="B20" s="106" t="str">
        <f>VLOOKUP(A20,[1]PN!B15:D1921,3,FALSE)</f>
        <v>Lexmark T65x 5-Bin Mailbox</v>
      </c>
      <c r="C20" s="192">
        <v>12892.640178</v>
      </c>
      <c r="D20" s="193">
        <f t="shared" si="1"/>
        <v>13537.2721869</v>
      </c>
      <c r="E20" s="193">
        <f t="shared" si="2"/>
        <v>15161.744849328001</v>
      </c>
      <c r="F20" s="101">
        <f>VLOOKUP(A20,[1]PN!B15:C1921,2,FALSE)</f>
        <v>13458.9</v>
      </c>
      <c r="G20" s="321">
        <f t="shared" si="0"/>
        <v>-4.2073261707866169E-2</v>
      </c>
    </row>
    <row r="21" spans="1:7">
      <c r="A21" s="200" t="s">
        <v>1351</v>
      </c>
      <c r="B21" s="106" t="str">
        <f>VLOOKUP(A21,[1]PN!B16:D1922,3,FALSE)</f>
        <v>Lexmark T654 Extra High Yield Return Program Print Cartridge</v>
      </c>
      <c r="C21" s="192">
        <v>11771.214210799999</v>
      </c>
      <c r="D21" s="193">
        <f t="shared" si="1"/>
        <v>12359.77492134</v>
      </c>
      <c r="E21" s="193">
        <f t="shared" si="2"/>
        <v>13842.947911900801</v>
      </c>
      <c r="F21" s="101">
        <f>VLOOKUP(A21,[1]PN!B16:C1922,2,FALSE)</f>
        <v>11947.34</v>
      </c>
      <c r="G21" s="321">
        <f t="shared" si="0"/>
        <v>-1.4741841213190655E-2</v>
      </c>
    </row>
    <row r="22" spans="1:7">
      <c r="A22" s="200" t="s">
        <v>1963</v>
      </c>
      <c r="B22" s="106" t="str">
        <f>VLOOKUP(A22,[1]PN!B17:D1923,3,FALSE)</f>
        <v>E36x/460 9k LRP</v>
      </c>
      <c r="C22" s="192">
        <v>5108.0788374000003</v>
      </c>
      <c r="D22" s="193">
        <f t="shared" si="1"/>
        <v>5363.4827792700007</v>
      </c>
      <c r="E22" s="193">
        <f t="shared" si="2"/>
        <v>6007.1007127824014</v>
      </c>
      <c r="F22" s="101">
        <f>VLOOKUP(A22,[1]PN!B17:C1923,2,FALSE)</f>
        <v>5184.78</v>
      </c>
      <c r="G22" s="321">
        <f t="shared" si="0"/>
        <v>-1.4793523081017789E-2</v>
      </c>
    </row>
    <row r="23" spans="1:7">
      <c r="A23" s="200" t="s">
        <v>1787</v>
      </c>
      <c r="B23" s="106" t="str">
        <f>VLOOKUP(A23,[1]PN!B18:D1924,3,FALSE)</f>
        <v>C736 Cyan High Yield Return Program Print Cartridge (10k)</v>
      </c>
      <c r="C23" s="192">
        <v>8848.8472016999985</v>
      </c>
      <c r="D23" s="193">
        <f t="shared" si="1"/>
        <v>9291.289561784999</v>
      </c>
      <c r="E23" s="193">
        <f t="shared" si="2"/>
        <v>10406.244309199199</v>
      </c>
      <c r="F23" s="101">
        <f>VLOOKUP(A23,[1]PN!B18:C1924,2,FALSE)</f>
        <v>8982.2900000000009</v>
      </c>
      <c r="G23" s="321">
        <f t="shared" si="0"/>
        <v>-1.4856211311369629E-2</v>
      </c>
    </row>
    <row r="24" spans="1:7">
      <c r="A24" s="200" t="s">
        <v>1793</v>
      </c>
      <c r="B24" s="106" t="str">
        <f>VLOOKUP(A24,[1]PN!B19:D1925,3,FALSE)</f>
        <v>C736 Yellow High Yield Return Program Print Cartridge (10k)</v>
      </c>
      <c r="C24" s="192">
        <v>8848.8472016999985</v>
      </c>
      <c r="D24" s="193">
        <f t="shared" si="1"/>
        <v>9291.289561784999</v>
      </c>
      <c r="E24" s="193">
        <f t="shared" si="2"/>
        <v>10406.244309199199</v>
      </c>
      <c r="F24" s="101">
        <f>VLOOKUP(A24,[1]PN!B19:C1925,2,FALSE)</f>
        <v>8982.2900000000009</v>
      </c>
      <c r="G24" s="321">
        <f t="shared" si="0"/>
        <v>-1.4856211311369629E-2</v>
      </c>
    </row>
    <row r="25" spans="1:7">
      <c r="A25" s="200" t="s">
        <v>1789</v>
      </c>
      <c r="B25" s="106" t="str">
        <f>VLOOKUP(A25,[1]PN!B20:D1926,3,FALSE)</f>
        <v>C736 Black High Yield Return Program Print Cartridge (12k)</v>
      </c>
      <c r="C25" s="192">
        <v>4694.2975551999998</v>
      </c>
      <c r="D25" s="193">
        <f t="shared" si="1"/>
        <v>4929.0124329600003</v>
      </c>
      <c r="E25" s="193">
        <f t="shared" si="2"/>
        <v>5520.4939249152012</v>
      </c>
      <c r="F25" s="101">
        <f>VLOOKUP(A25,[1]PN!B20:C1926,2,FALSE)</f>
        <v>4765.0200000000004</v>
      </c>
      <c r="G25" s="321">
        <f t="shared" si="0"/>
        <v>-1.4842003769134363E-2</v>
      </c>
    </row>
    <row r="26" spans="1:7">
      <c r="A26" s="200" t="s">
        <v>1791</v>
      </c>
      <c r="B26" s="106" t="str">
        <f>VLOOKUP(A26,[1]PN!B21:D1927,3,FALSE)</f>
        <v>C736 Magenta High Yield Return Program Print Cartridge (10k)</v>
      </c>
      <c r="C26" s="192">
        <v>8848.8472016999985</v>
      </c>
      <c r="D26" s="193">
        <f t="shared" si="1"/>
        <v>9291.289561784999</v>
      </c>
      <c r="E26" s="193">
        <f t="shared" si="2"/>
        <v>10406.244309199199</v>
      </c>
      <c r="F26" s="101">
        <f>VLOOKUP(A26,[1]PN!B21:C1927,2,FALSE)</f>
        <v>8982.2900000000009</v>
      </c>
      <c r="G26" s="321">
        <f t="shared" si="0"/>
        <v>-1.4856211311369629E-2</v>
      </c>
    </row>
    <row r="27" spans="1:7">
      <c r="A27" s="200" t="s">
        <v>1782</v>
      </c>
      <c r="B27" s="106" t="str">
        <f>VLOOKUP(A27,[1]PN!B22:D1928,3,FALSE)</f>
        <v>Photoconductor Unit (Single Unit)</v>
      </c>
      <c r="C27" s="192">
        <v>776.35375399999987</v>
      </c>
      <c r="D27" s="193">
        <f t="shared" si="1"/>
        <v>815.17144169999995</v>
      </c>
      <c r="E27" s="193">
        <f t="shared" si="2"/>
        <v>912.99201470399998</v>
      </c>
      <c r="F27" s="101">
        <f>VLOOKUP(A27,[1]PN!B22:C1928,2,FALSE)</f>
        <v>788.27</v>
      </c>
      <c r="G27" s="321">
        <f t="shared" si="0"/>
        <v>-1.5116959924898974E-2</v>
      </c>
    </row>
    <row r="28" spans="1:7">
      <c r="A28" s="200" t="s">
        <v>1784</v>
      </c>
      <c r="B28" s="106" t="str">
        <f>VLOOKUP(A28,[1]PN!B23:D1929,3,FALSE)</f>
        <v>Photoconductor Unit (Multi-Pack)</v>
      </c>
      <c r="C28" s="192">
        <v>3105.5324674000003</v>
      </c>
      <c r="D28" s="193">
        <f t="shared" si="1"/>
        <v>3260.8090907700007</v>
      </c>
      <c r="E28" s="193">
        <f t="shared" si="2"/>
        <v>3652.106181662401</v>
      </c>
      <c r="F28" s="101">
        <f>VLOOKUP(A28,[1]PN!B23:C1929,2,FALSE)</f>
        <v>3152.64</v>
      </c>
      <c r="G28" s="321">
        <f t="shared" si="0"/>
        <v>-1.4942249226045333E-2</v>
      </c>
    </row>
    <row r="29" spans="1:7">
      <c r="A29" s="200" t="s">
        <v>1785</v>
      </c>
      <c r="B29" s="106" t="str">
        <f>VLOOKUP(A29,[1]PN!B24:D1930,3,FALSE)</f>
        <v>Waste Toner Box</v>
      </c>
      <c r="C29" s="192">
        <v>242.65459239999998</v>
      </c>
      <c r="D29" s="193">
        <f t="shared" si="1"/>
        <v>254.78732202</v>
      </c>
      <c r="E29" s="193">
        <f t="shared" si="2"/>
        <v>285.36180066240001</v>
      </c>
      <c r="F29" s="101">
        <f>VLOOKUP(A29,[1]PN!B24:C1930,2,FALSE)</f>
        <v>246.36</v>
      </c>
      <c r="G29" s="321">
        <f t="shared" si="0"/>
        <v>-1.5040621854197227E-2</v>
      </c>
    </row>
    <row r="30" spans="1:7">
      <c r="A30" s="200" t="s">
        <v>1361</v>
      </c>
      <c r="B30" s="106" t="str">
        <f>VLOOKUP(A30,[1]PN!B25:D1931,3,FALSE)</f>
        <v>C544 Yellow Ext H Y Ton cart 4K LRP</v>
      </c>
      <c r="C30" s="192">
        <v>4024.0611411</v>
      </c>
      <c r="D30" s="193">
        <f t="shared" si="1"/>
        <v>4225.2641981550005</v>
      </c>
      <c r="E30" s="193">
        <f t="shared" si="2"/>
        <v>4732.2959019336013</v>
      </c>
      <c r="F30" s="101">
        <f>VLOOKUP(A30,[1]PN!B25:C1931,2,FALSE)</f>
        <v>3988.43</v>
      </c>
      <c r="G30" s="321">
        <f t="shared" si="0"/>
        <v>8.9336257875906443E-3</v>
      </c>
    </row>
    <row r="31" spans="1:7">
      <c r="A31" s="200" t="s">
        <v>1754</v>
      </c>
      <c r="B31" s="106" t="str">
        <f>VLOOKUP(A31,[1]PN!B26:D1932,3,FALSE)</f>
        <v>C544 Cyan Ext H Y Ton cart 4K Regular</v>
      </c>
      <c r="C31" s="192">
        <v>5713.7169814999997</v>
      </c>
      <c r="D31" s="193">
        <f t="shared" si="1"/>
        <v>5999.4028305749998</v>
      </c>
      <c r="E31" s="193">
        <f t="shared" si="2"/>
        <v>6719.3311702440005</v>
      </c>
      <c r="F31" s="101">
        <f>VLOOKUP(A31,[1]PN!B26:C1932,2,FALSE)</f>
        <v>5663.74</v>
      </c>
      <c r="G31" s="321">
        <f t="shared" si="0"/>
        <v>8.8240246727427397E-3</v>
      </c>
    </row>
    <row r="32" spans="1:7">
      <c r="A32" s="200" t="s">
        <v>1758</v>
      </c>
      <c r="B32" s="106" t="str">
        <f>VLOOKUP(A32,[1]PN!B27:D1933,3,FALSE)</f>
        <v>C544 Magenta Ext H Y Ton cart 4K Regular</v>
      </c>
      <c r="C32" s="192">
        <v>5713.7169814999997</v>
      </c>
      <c r="D32" s="193">
        <f t="shared" si="1"/>
        <v>5999.4028305749998</v>
      </c>
      <c r="E32" s="193">
        <f t="shared" si="2"/>
        <v>6719.3311702440005</v>
      </c>
      <c r="F32" s="101">
        <f>VLOOKUP(A32,[1]PN!B27:C1933,2,FALSE)</f>
        <v>5663.74</v>
      </c>
      <c r="G32" s="321">
        <f t="shared" si="0"/>
        <v>8.8240246727427397E-3</v>
      </c>
    </row>
    <row r="33" spans="1:7">
      <c r="A33" s="200" t="s">
        <v>1358</v>
      </c>
      <c r="B33" s="106" t="str">
        <f>VLOOKUP(A33,[1]PN!B28:D1934,3,FALSE)</f>
        <v>C544 Black Ext H Y Ton cart 6K LRP</v>
      </c>
      <c r="C33" s="192">
        <v>4269.3583899999994</v>
      </c>
      <c r="D33" s="193">
        <f t="shared" si="1"/>
        <v>4482.8263094999993</v>
      </c>
      <c r="E33" s="193">
        <f t="shared" si="2"/>
        <v>5020.7654666399994</v>
      </c>
      <c r="F33" s="101">
        <f>VLOOKUP(A33,[1]PN!B28:C1934,2,FALSE)</f>
        <v>4231.8599999999997</v>
      </c>
      <c r="G33" s="321">
        <f t="shared" si="0"/>
        <v>8.8609712986723911E-3</v>
      </c>
    </row>
    <row r="34" spans="1:7">
      <c r="A34" s="200" t="s">
        <v>1303</v>
      </c>
      <c r="B34" s="106" t="str">
        <f>VLOOKUP(A34,[1]PN!B29:D1935,3,FALSE)</f>
        <v>X792  Cyan Extra High Yield Return Program Print Cartridge (20K)</v>
      </c>
      <c r="C34" s="192">
        <v>10925.094325199998</v>
      </c>
      <c r="D34" s="193">
        <f t="shared" si="1"/>
        <v>11471.349041459998</v>
      </c>
      <c r="E34" s="193">
        <f t="shared" si="2"/>
        <v>12847.910926435199</v>
      </c>
      <c r="F34" s="101">
        <f>VLOOKUP(A34,[1]PN!B29:C1935,2,FALSE)</f>
        <v>10820.18</v>
      </c>
      <c r="G34" s="321">
        <f t="shared" si="0"/>
        <v>9.6961718936281662E-3</v>
      </c>
    </row>
    <row r="35" spans="1:7">
      <c r="A35" s="200" t="s">
        <v>1302</v>
      </c>
      <c r="B35" s="106" t="str">
        <f>VLOOKUP(A35,[1]PN!B30:D1936,3,FALSE)</f>
        <v>X792  Black Extra High Yield Return Program Print Cartridge (20K)</v>
      </c>
      <c r="C35" s="192">
        <v>6649.3935595999992</v>
      </c>
      <c r="D35" s="193">
        <f t="shared" si="1"/>
        <v>6981.8632375799998</v>
      </c>
      <c r="E35" s="193">
        <f t="shared" si="2"/>
        <v>7819.6868260896008</v>
      </c>
      <c r="F35" s="101">
        <f>VLOOKUP(A35,[1]PN!B30:C1936,2,FALSE)</f>
        <v>6585.81</v>
      </c>
      <c r="G35" s="321">
        <f t="shared" si="0"/>
        <v>9.6546301214275546E-3</v>
      </c>
    </row>
    <row r="36" spans="1:7">
      <c r="A36" s="200" t="s">
        <v>1304</v>
      </c>
      <c r="B36" s="106" t="str">
        <f>VLOOKUP(A36,[1]PN!B31:D1937,3,FALSE)</f>
        <v>X792  Magenta Extra High Yield Return Program Print Cartridge (20K)</v>
      </c>
      <c r="C36" s="192">
        <v>10925.094325199998</v>
      </c>
      <c r="D36" s="193">
        <f t="shared" si="1"/>
        <v>11471.349041459998</v>
      </c>
      <c r="E36" s="193">
        <f t="shared" si="2"/>
        <v>12847.910926435199</v>
      </c>
      <c r="F36" s="101">
        <f>VLOOKUP(A36,[1]PN!B31:C1937,2,FALSE)</f>
        <v>10820.18</v>
      </c>
      <c r="G36" s="321">
        <f t="shared" si="0"/>
        <v>9.6961718936281662E-3</v>
      </c>
    </row>
    <row r="37" spans="1:7">
      <c r="A37" s="200" t="s">
        <v>1305</v>
      </c>
      <c r="B37" s="106" t="str">
        <f>VLOOKUP(A37,[1]PN!B32:D1938,3,FALSE)</f>
        <v>X792  Yellow Extra High Yield Return Program Print Cartridge (20K)</v>
      </c>
      <c r="C37" s="192">
        <v>10925.094325199998</v>
      </c>
      <c r="D37" s="193">
        <f t="shared" si="1"/>
        <v>11471.349041459998</v>
      </c>
      <c r="E37" s="193">
        <f t="shared" si="2"/>
        <v>12847.910926435199</v>
      </c>
      <c r="F37" s="101">
        <f>VLOOKUP(A37,[1]PN!B32:C1938,2,FALSE)</f>
        <v>10820.18</v>
      </c>
      <c r="G37" s="321">
        <f t="shared" si="0"/>
        <v>9.6961718936281662E-3</v>
      </c>
    </row>
    <row r="38" spans="1:7">
      <c r="A38" s="200" t="s">
        <v>2489</v>
      </c>
      <c r="B38" s="106" t="str">
        <f>VLOOKUP(A38,[1]PN!B33:D1939,3,FALSE)</f>
        <v>Magenta  High Yield Return Program toner cartridge 10k</v>
      </c>
      <c r="C38" s="192">
        <v>6636.1215513999996</v>
      </c>
      <c r="D38" s="193">
        <f t="shared" si="1"/>
        <v>6967.9276289700001</v>
      </c>
      <c r="E38" s="193">
        <f t="shared" si="2"/>
        <v>7804.0789444464008</v>
      </c>
      <c r="F38" s="101">
        <f>VLOOKUP(A38,[1]PN!B33:C1939,2,FALSE)</f>
        <v>5871.8226692506487</v>
      </c>
      <c r="G38" s="321">
        <f t="shared" si="0"/>
        <v>0.13016382224071649</v>
      </c>
    </row>
    <row r="39" spans="1:7">
      <c r="A39" s="200" t="s">
        <v>2488</v>
      </c>
      <c r="B39" s="106" t="str">
        <f>VLOOKUP(A39,[1]PN!B34:D1940,3,FALSE)</f>
        <v>Cyan High Yield Return Program toner cartridge 10k</v>
      </c>
      <c r="C39" s="192">
        <v>6636.1215513999996</v>
      </c>
      <c r="D39" s="193">
        <f t="shared" si="1"/>
        <v>6967.9276289700001</v>
      </c>
      <c r="E39" s="193">
        <f t="shared" si="2"/>
        <v>7804.0789444464008</v>
      </c>
      <c r="F39" s="101">
        <f>VLOOKUP(A39,[1]PN!B34:C1940,2,FALSE)</f>
        <v>5871.8226692506487</v>
      </c>
      <c r="G39" s="321">
        <f t="shared" si="0"/>
        <v>0.13016382224071649</v>
      </c>
    </row>
    <row r="40" spans="1:7">
      <c r="A40" s="200" t="s">
        <v>2490</v>
      </c>
      <c r="B40" s="106" t="str">
        <f>VLOOKUP(A40,[1]PN!B35:D1941,3,FALSE)</f>
        <v>Yellow  High Yield Return Program toner cartridge 10k</v>
      </c>
      <c r="C40" s="192">
        <v>6636.1215513999996</v>
      </c>
      <c r="D40" s="193">
        <f t="shared" si="1"/>
        <v>6967.9276289700001</v>
      </c>
      <c r="E40" s="193">
        <f t="shared" si="2"/>
        <v>7804.0789444464008</v>
      </c>
      <c r="F40" s="101">
        <f>VLOOKUP(A40,[1]PN!B35:C1941,2,FALSE)</f>
        <v>5871.8226692506487</v>
      </c>
      <c r="G40" s="321">
        <f t="shared" si="0"/>
        <v>0.13016382224071649</v>
      </c>
    </row>
    <row r="41" spans="1:7">
      <c r="A41" s="200" t="s">
        <v>2484</v>
      </c>
      <c r="B41" s="106" t="str">
        <f>VLOOKUP(A41,[1]PN!B36:D1942,3,FALSE)</f>
        <v>Black Extra High Yield Return Program toner Cartridge 12k</v>
      </c>
      <c r="C41" s="192">
        <v>5540.1825379999991</v>
      </c>
      <c r="D41" s="193">
        <f t="shared" si="1"/>
        <v>5817.1916648999995</v>
      </c>
      <c r="E41" s="193">
        <f t="shared" si="2"/>
        <v>6515.254664688</v>
      </c>
      <c r="F41" s="101">
        <f>VLOOKUP(A41,[1]PN!B36:C1942,2,FALSE)</f>
        <v>4902.1000000000004</v>
      </c>
      <c r="G41" s="321">
        <f t="shared" si="0"/>
        <v>0.13016514106199356</v>
      </c>
    </row>
    <row r="42" spans="1:7">
      <c r="A42" s="200" t="s">
        <v>46</v>
      </c>
      <c r="B42" s="106" t="str">
        <f>VLOOKUP(A42,[1]PN!B37:D1943,3,FALSE)</f>
        <v>Black Extra High Yield Return Program toner 45k</v>
      </c>
      <c r="C42" s="192">
        <v>14681.424999999999</v>
      </c>
      <c r="D42" s="193">
        <f t="shared" si="1"/>
        <v>15415.49625</v>
      </c>
      <c r="E42" s="193">
        <f t="shared" si="2"/>
        <v>17265.355800000001</v>
      </c>
      <c r="F42" s="101">
        <f>VLOOKUP(A42,[1]PN!B37:C1943,2,FALSE)</f>
        <v>13509.48</v>
      </c>
      <c r="G42" s="321">
        <f t="shared" si="0"/>
        <v>8.6749823087195047E-2</v>
      </c>
    </row>
    <row r="43" spans="1:7">
      <c r="A43" s="200" t="s">
        <v>48</v>
      </c>
      <c r="B43" s="106" t="str">
        <f>VLOOKUP(A43,[1]PN!B38:D1944,3,FALSE)</f>
        <v>Black High Yield Return Program toner 25k</v>
      </c>
      <c r="C43" s="192">
        <v>9666.2502199999999</v>
      </c>
      <c r="D43" s="193">
        <f t="shared" si="1"/>
        <v>10149.562731</v>
      </c>
      <c r="E43" s="193">
        <f t="shared" si="2"/>
        <v>11367.510258720002</v>
      </c>
      <c r="F43" s="101">
        <f>VLOOKUP(A43,[1]PN!B38:C1944,2,FALSE)</f>
        <v>8690.7199999999993</v>
      </c>
      <c r="G43" s="321">
        <f t="shared" si="0"/>
        <v>0.11224964329767852</v>
      </c>
    </row>
    <row r="44" spans="1:7">
      <c r="A44" s="200" t="s">
        <v>2510</v>
      </c>
      <c r="B44" s="106" t="str">
        <f>VLOOKUP(A44,[1]PN!B39:D1945,3,FALSE)</f>
        <v>Black Extra High Yield Return Program 10k</v>
      </c>
      <c r="C44" s="192">
        <v>5850.7827652999995</v>
      </c>
      <c r="D44" s="193">
        <f t="shared" si="1"/>
        <v>6143.321903565</v>
      </c>
      <c r="E44" s="193">
        <f t="shared" si="2"/>
        <v>6880.5205319928009</v>
      </c>
      <c r="F44" s="101">
        <f>VLOOKUP(A44,[1]PN!B39:C1945,2,FALSE)</f>
        <v>5726.85</v>
      </c>
      <c r="G44" s="321">
        <f t="shared" si="0"/>
        <v>2.164065154491546E-2</v>
      </c>
    </row>
    <row r="45" spans="1:7">
      <c r="A45" s="200" t="s">
        <v>80</v>
      </c>
      <c r="B45" s="106" t="str">
        <f>VLOOKUP(A45,[1]PN!B40:D1946,3,FALSE)</f>
        <v>Cyan High Yield Return Program 3k</v>
      </c>
      <c r="C45" s="192">
        <v>4028.5830199999996</v>
      </c>
      <c r="D45" s="193">
        <f t="shared" si="1"/>
        <v>4230.0121709999994</v>
      </c>
      <c r="E45" s="193">
        <f t="shared" si="2"/>
        <v>4737.6136315200001</v>
      </c>
      <c r="F45" s="101">
        <f>VLOOKUP(A45,[1]PN!B40:C1946,2,FALSE)</f>
        <v>3559.94</v>
      </c>
      <c r="G45" s="321">
        <f t="shared" si="0"/>
        <v>0.13164351646376049</v>
      </c>
    </row>
    <row r="46" spans="1:7">
      <c r="A46" s="200" t="s">
        <v>78</v>
      </c>
      <c r="B46" s="106" t="str">
        <f>VLOOKUP(A46,[1]PN!B41:D1947,3,FALSE)</f>
        <v>Black High Yield Return Program 4k</v>
      </c>
      <c r="C46" s="192">
        <v>2995.0106999999998</v>
      </c>
      <c r="D46" s="193">
        <f t="shared" si="1"/>
        <v>3144.7612349999999</v>
      </c>
      <c r="E46" s="193">
        <f t="shared" si="2"/>
        <v>3522.1325832000002</v>
      </c>
      <c r="F46" s="101">
        <f>VLOOKUP(A46,[1]PN!B41:C1947,2,FALSE)</f>
        <v>2637.62</v>
      </c>
      <c r="G46" s="321">
        <f t="shared" si="0"/>
        <v>0.13549741812694777</v>
      </c>
    </row>
    <row r="47" spans="1:7">
      <c r="A47" s="200" t="s">
        <v>82</v>
      </c>
      <c r="B47" s="106" t="str">
        <f>VLOOKUP(A47,[1]PN!B42:D1948,3,FALSE)</f>
        <v>Magenta High Yield Return Program 3k</v>
      </c>
      <c r="C47" s="192">
        <v>4028.5830199999996</v>
      </c>
      <c r="D47" s="193">
        <f t="shared" si="1"/>
        <v>4230.0121709999994</v>
      </c>
      <c r="E47" s="193">
        <f t="shared" si="2"/>
        <v>4737.6136315200001</v>
      </c>
      <c r="F47" s="101">
        <f>VLOOKUP(A47,[1]PN!B42:C1948,2,FALSE)</f>
        <v>3559.94</v>
      </c>
      <c r="G47" s="321">
        <f t="shared" si="0"/>
        <v>0.13164351646376049</v>
      </c>
    </row>
    <row r="48" spans="1:7">
      <c r="A48" s="200" t="s">
        <v>84</v>
      </c>
      <c r="B48" s="106" t="str">
        <f>VLOOKUP(A48,[1]PN!B43:D1949,3,FALSE)</f>
        <v>Yellow High Yield Return Program 3k</v>
      </c>
      <c r="C48" s="192">
        <v>4028.5830199999996</v>
      </c>
      <c r="D48" s="193">
        <f t="shared" si="1"/>
        <v>4230.0121709999994</v>
      </c>
      <c r="E48" s="193">
        <f t="shared" si="2"/>
        <v>4737.6136315200001</v>
      </c>
      <c r="F48" s="101">
        <f>VLOOKUP(A48,[1]PN!B43:C1949,2,FALSE)</f>
        <v>3559.94</v>
      </c>
      <c r="G48" s="321">
        <f t="shared" si="0"/>
        <v>0.13164351646376049</v>
      </c>
    </row>
    <row r="49" spans="1:7">
      <c r="A49" s="200" t="s">
        <v>1366</v>
      </c>
      <c r="B49" s="322" t="s">
        <v>2545</v>
      </c>
      <c r="C49" s="192">
        <v>6777.2981341999994</v>
      </c>
      <c r="D49" s="193">
        <f t="shared" si="1"/>
        <v>7116.1630409099998</v>
      </c>
      <c r="E49" s="193">
        <f t="shared" si="2"/>
        <v>7970.102605819201</v>
      </c>
      <c r="F49" s="101" t="e">
        <f>VLOOKUP(A49,[1]PN!B44:C1950,2,FALSE)</f>
        <v>#N/A</v>
      </c>
      <c r="G49" s="321" t="e">
        <f t="shared" si="0"/>
        <v>#N/A</v>
      </c>
    </row>
    <row r="50" spans="1:7">
      <c r="A50" s="200" t="s">
        <v>2549</v>
      </c>
      <c r="B50" s="322" t="s">
        <v>3015</v>
      </c>
      <c r="C50" s="192">
        <v>5702.2067442999996</v>
      </c>
      <c r="D50" s="193">
        <f t="shared" si="1"/>
        <v>5987.3170815149997</v>
      </c>
      <c r="E50" s="193">
        <f t="shared" si="2"/>
        <v>6705.7951312968007</v>
      </c>
      <c r="F50" s="101" t="e">
        <f>VLOOKUP(A50,[1]PN!B45:C1951,2,FALSE)</f>
        <v>#N/A</v>
      </c>
      <c r="G50" s="321" t="e">
        <f t="shared" si="0"/>
        <v>#N/A</v>
      </c>
    </row>
    <row r="51" spans="1:7">
      <c r="A51" s="200" t="s">
        <v>2542</v>
      </c>
      <c r="B51" s="322" t="s">
        <v>3107</v>
      </c>
      <c r="C51" s="192">
        <v>1235.7061793999999</v>
      </c>
      <c r="D51" s="193">
        <f t="shared" si="1"/>
        <v>1297.4914883699998</v>
      </c>
      <c r="E51" s="193">
        <f t="shared" si="2"/>
        <v>1453.1904669743999</v>
      </c>
      <c r="F51" s="101" t="e">
        <f>VLOOKUP(A51,[1]PN!B46:C1952,2,FALSE)</f>
        <v>#N/A</v>
      </c>
      <c r="G51" s="321" t="e">
        <f t="shared" si="0"/>
        <v>#N/A</v>
      </c>
    </row>
    <row r="52" spans="1:7">
      <c r="A52" s="200" t="s">
        <v>2571</v>
      </c>
      <c r="B52" s="322" t="s">
        <v>3312</v>
      </c>
      <c r="C52" s="192">
        <v>7533.9787786999996</v>
      </c>
      <c r="D52" s="193">
        <f t="shared" si="1"/>
        <v>7910.6777176349997</v>
      </c>
      <c r="E52" s="193">
        <f t="shared" si="2"/>
        <v>8859.9590437511997</v>
      </c>
      <c r="F52" s="101" t="e">
        <f>VLOOKUP(A52,[1]PN!B47:C1953,2,FALSE)</f>
        <v>#N/A</v>
      </c>
      <c r="G52" s="321" t="e">
        <f t="shared" si="0"/>
        <v>#N/A</v>
      </c>
    </row>
    <row r="53" spans="1:7">
      <c r="A53" s="200" t="s">
        <v>2546</v>
      </c>
      <c r="B53" s="322" t="s">
        <v>3313</v>
      </c>
      <c r="C53" s="192">
        <v>22775.529505299997</v>
      </c>
      <c r="D53" s="193">
        <f t="shared" si="1"/>
        <v>23914.305980564997</v>
      </c>
      <c r="E53" s="193">
        <f t="shared" si="2"/>
        <v>26784.022698232799</v>
      </c>
      <c r="F53" s="101" t="e">
        <f>VLOOKUP(A53,[1]PN!B48:C1954,2,FALSE)</f>
        <v>#N/A</v>
      </c>
      <c r="G53" s="321" t="e">
        <f t="shared" si="0"/>
        <v>#N/A</v>
      </c>
    </row>
    <row r="54" spans="1:7">
      <c r="A54" s="200" t="s">
        <v>2536</v>
      </c>
      <c r="B54" s="322" t="s">
        <v>2535</v>
      </c>
      <c r="C54" s="192">
        <v>45745.323626199999</v>
      </c>
      <c r="D54" s="193">
        <f t="shared" si="1"/>
        <v>48032.589807509998</v>
      </c>
      <c r="E54" s="193">
        <f t="shared" si="2"/>
        <v>53796.500584411202</v>
      </c>
      <c r="F54" s="101" t="e">
        <f>VLOOKUP(A54,[1]PN!B49:C1955,2,FALSE)</f>
        <v>#N/A</v>
      </c>
      <c r="G54" s="321" t="e">
        <f t="shared" si="0"/>
        <v>#N/A</v>
      </c>
    </row>
    <row r="55" spans="1:7">
      <c r="A55" s="200" t="s">
        <v>2534</v>
      </c>
      <c r="B55" s="322" t="s">
        <v>2533</v>
      </c>
      <c r="C55" s="192">
        <v>2659.9218557999998</v>
      </c>
      <c r="D55" s="193">
        <f t="shared" si="1"/>
        <v>2792.9179485899999</v>
      </c>
      <c r="E55" s="193">
        <f t="shared" si="2"/>
        <v>3128.0681024208002</v>
      </c>
      <c r="F55" s="101" t="e">
        <f>VLOOKUP(A55,[1]PN!B50:C1956,2,FALSE)</f>
        <v>#N/A</v>
      </c>
      <c r="G55" s="321" t="e">
        <f t="shared" si="0"/>
        <v>#N/A</v>
      </c>
    </row>
    <row r="56" spans="1:7">
      <c r="A56" s="200" t="s">
        <v>3167</v>
      </c>
      <c r="B56" s="322" t="s">
        <v>3168</v>
      </c>
      <c r="C56" s="192">
        <v>2665.0897173999997</v>
      </c>
      <c r="D56" s="193">
        <f t="shared" si="1"/>
        <v>2798.34420327</v>
      </c>
      <c r="E56" s="193">
        <f t="shared" si="2"/>
        <v>3134.1455076624002</v>
      </c>
      <c r="F56" s="101" t="e">
        <f>VLOOKUP(A56,[1]PN!B51:C1957,2,FALSE)</f>
        <v>#N/A</v>
      </c>
      <c r="G56" s="321" t="e">
        <f t="shared" si="0"/>
        <v>#N/A</v>
      </c>
    </row>
    <row r="57" spans="1:7">
      <c r="A57" s="200" t="s">
        <v>2538</v>
      </c>
      <c r="B57" s="322" t="s">
        <v>2537</v>
      </c>
      <c r="C57" s="192">
        <v>8068.6762771999993</v>
      </c>
      <c r="D57" s="193">
        <f t="shared" si="1"/>
        <v>8472.1100910599998</v>
      </c>
      <c r="E57" s="193">
        <f t="shared" si="2"/>
        <v>9488.763301987201</v>
      </c>
      <c r="F57" s="101" t="e">
        <f>VLOOKUP(A57,[1]PN!B52:C1958,2,FALSE)</f>
        <v>#N/A</v>
      </c>
      <c r="G57" s="321" t="e">
        <f t="shared" si="0"/>
        <v>#N/A</v>
      </c>
    </row>
    <row r="58" spans="1:7">
      <c r="A58" s="200" t="s">
        <v>1333</v>
      </c>
      <c r="B58" s="322" t="s">
        <v>1334</v>
      </c>
      <c r="C58" s="192">
        <v>7487.2918472000001</v>
      </c>
      <c r="D58" s="193">
        <f t="shared" si="1"/>
        <v>7861.6564395600008</v>
      </c>
      <c r="E58" s="193">
        <f t="shared" si="2"/>
        <v>8805.0552123072011</v>
      </c>
      <c r="F58" s="101" t="e">
        <f>VLOOKUP(A58,[1]PN!B53:C1959,2,FALSE)</f>
        <v>#N/A</v>
      </c>
      <c r="G58" s="321" t="e">
        <f t="shared" si="0"/>
        <v>#N/A</v>
      </c>
    </row>
    <row r="59" spans="1:7">
      <c r="A59" s="200" t="s">
        <v>1317</v>
      </c>
      <c r="B59" s="322" t="s">
        <v>1318</v>
      </c>
      <c r="C59" s="192">
        <v>13905.188697400001</v>
      </c>
      <c r="D59" s="193">
        <f t="shared" si="1"/>
        <v>14600.448132270001</v>
      </c>
      <c r="E59" s="193">
        <f t="shared" si="2"/>
        <v>16352.501908142403</v>
      </c>
      <c r="F59" s="101" t="e">
        <f>VLOOKUP(A59,[1]PN!B54:C1960,2,FALSE)</f>
        <v>#N/A</v>
      </c>
      <c r="G59" s="321" t="e">
        <f t="shared" si="0"/>
        <v>#N/A</v>
      </c>
    </row>
    <row r="60" spans="1:7">
      <c r="A60" s="200" t="s">
        <v>1319</v>
      </c>
      <c r="B60" s="322" t="s">
        <v>1320</v>
      </c>
      <c r="C60" s="192">
        <v>16144.634541199997</v>
      </c>
      <c r="D60" s="193">
        <f t="shared" si="1"/>
        <v>16951.866268259997</v>
      </c>
      <c r="E60" s="193">
        <f t="shared" si="2"/>
        <v>18986.090220451199</v>
      </c>
      <c r="F60" s="101" t="e">
        <f>VLOOKUP(A60,[1]PN!B55:C1961,2,FALSE)</f>
        <v>#N/A</v>
      </c>
      <c r="G60" s="321" t="e">
        <f t="shared" si="0"/>
        <v>#N/A</v>
      </c>
    </row>
    <row r="61" spans="1:7">
      <c r="A61" s="200" t="s">
        <v>3175</v>
      </c>
      <c r="B61" s="322" t="s">
        <v>3176</v>
      </c>
      <c r="C61" s="192">
        <v>2023.2765420999997</v>
      </c>
      <c r="D61" s="193">
        <f t="shared" si="1"/>
        <v>2124.4403692049996</v>
      </c>
      <c r="E61" s="193">
        <f t="shared" si="2"/>
        <v>2379.3732135095997</v>
      </c>
      <c r="F61" s="101" t="e">
        <f>VLOOKUP(A61,[1]PN!B56:C1962,2,FALSE)</f>
        <v>#N/A</v>
      </c>
      <c r="G61" s="321" t="e">
        <f t="shared" si="0"/>
        <v>#N/A</v>
      </c>
    </row>
    <row r="62" spans="1:7">
      <c r="A62" s="200" t="s">
        <v>3314</v>
      </c>
      <c r="B62" s="322" t="s">
        <v>3315</v>
      </c>
      <c r="C62" s="192">
        <v>31544.509754999999</v>
      </c>
      <c r="D62" s="193">
        <f t="shared" si="1"/>
        <v>33121.735242750001</v>
      </c>
      <c r="E62" s="193">
        <f t="shared" si="2"/>
        <v>37096.343471880005</v>
      </c>
      <c r="F62" s="101" t="e">
        <f>VLOOKUP(A62,[1]PN!B57:C1963,2,FALSE)</f>
        <v>#N/A</v>
      </c>
      <c r="G62" s="321" t="e">
        <f t="shared" si="0"/>
        <v>#N/A</v>
      </c>
    </row>
    <row r="63" spans="1:7">
      <c r="A63" s="200" t="s">
        <v>3316</v>
      </c>
      <c r="B63" s="322" t="s">
        <v>3317</v>
      </c>
      <c r="C63" s="192">
        <v>93902.3943</v>
      </c>
      <c r="D63" s="193">
        <f t="shared" si="1"/>
        <v>98597.514015000008</v>
      </c>
      <c r="E63" s="193">
        <f t="shared" si="2"/>
        <v>110429.21569680002</v>
      </c>
      <c r="F63" s="101" t="e">
        <f>VLOOKUP(A63,[1]PN!B58:C1964,2,FALSE)</f>
        <v>#N/A</v>
      </c>
      <c r="G63" s="321" t="e">
        <f t="shared" si="0"/>
        <v>#N/A</v>
      </c>
    </row>
  </sheetData>
  <conditionalFormatting sqref="C6 D7:E63">
    <cfRule type="expression" dxfId="56" priority="14" stopIfTrue="1">
      <formula>AND(C6&lt;&gt;0,C6&lt;&gt;"")</formula>
    </cfRule>
  </conditionalFormatting>
  <conditionalFormatting sqref="B6 B8:B48">
    <cfRule type="cellIs" dxfId="55" priority="15" stopIfTrue="1" operator="greaterThan">
      <formula>0</formula>
    </cfRule>
    <cfRule type="expression" dxfId="54" priority="16" stopIfTrue="1">
      <formula>ISERROR($C6)</formula>
    </cfRule>
  </conditionalFormatting>
  <conditionalFormatting sqref="D6">
    <cfRule type="expression" dxfId="53" priority="13" stopIfTrue="1">
      <formula>AND(D6&lt;&gt;0,D6&lt;&gt;"")</formula>
    </cfRule>
  </conditionalFormatting>
  <conditionalFormatting sqref="E6">
    <cfRule type="expression" dxfId="52" priority="12" stopIfTrue="1">
      <formula>AND(E6&lt;&gt;0,E6&lt;&gt;"")</formula>
    </cfRule>
  </conditionalFormatting>
  <conditionalFormatting sqref="A7:A63">
    <cfRule type="cellIs" dxfId="51" priority="10" stopIfTrue="1" operator="greaterThan">
      <formula>0</formula>
    </cfRule>
    <cfRule type="expression" dxfId="50" priority="11" stopIfTrue="1">
      <formula>ISERROR($B7)</formula>
    </cfRule>
  </conditionalFormatting>
  <conditionalFormatting sqref="B7">
    <cfRule type="cellIs" dxfId="49" priority="8" stopIfTrue="1" operator="greaterThan">
      <formula>0</formula>
    </cfRule>
    <cfRule type="expression" dxfId="48" priority="9" stopIfTrue="1">
      <formula>ISERROR($B7)</formula>
    </cfRule>
  </conditionalFormatting>
  <conditionalFormatting sqref="B7">
    <cfRule type="cellIs" dxfId="47" priority="6" stopIfTrue="1" operator="greaterThan">
      <formula>0</formula>
    </cfRule>
    <cfRule type="expression" dxfId="46" priority="7" stopIfTrue="1">
      <formula>ISERROR($C7)</formula>
    </cfRule>
  </conditionalFormatting>
  <conditionalFormatting sqref="B49:B63">
    <cfRule type="cellIs" dxfId="45" priority="4" stopIfTrue="1" operator="greaterThan">
      <formula>0</formula>
    </cfRule>
    <cfRule type="expression" dxfId="44" priority="5" stopIfTrue="1">
      <formula>ISERROR($B49)</formula>
    </cfRule>
  </conditionalFormatting>
  <conditionalFormatting sqref="C7:C63">
    <cfRule type="expression" dxfId="43" priority="3" stopIfTrue="1">
      <formula>AND(C7&lt;&gt;0,C7&lt;&gt;"")</formula>
    </cfRule>
  </conditionalFormatting>
  <conditionalFormatting sqref="C41:C63">
    <cfRule type="cellIs" dxfId="42" priority="1" stopIfTrue="1" operator="greaterThan">
      <formula>0</formula>
    </cfRule>
    <cfRule type="expression" dxfId="41" priority="2" stopIfTrue="1">
      <formula>ISERROR($D41)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I7" sqref="I7:I41"/>
    </sheetView>
  </sheetViews>
  <sheetFormatPr defaultColWidth="8.85546875" defaultRowHeight="15"/>
  <cols>
    <col min="1" max="1" width="16.85546875" customWidth="1"/>
    <col min="2" max="2" width="75.140625" style="101" customWidth="1"/>
    <col min="3" max="5" width="17.28515625" customWidth="1"/>
    <col min="6" max="7" width="9.140625" hidden="1" customWidth="1"/>
    <col min="8" max="8" width="13.85546875" customWidth="1"/>
  </cols>
  <sheetData>
    <row r="1" spans="1:9" ht="16.5">
      <c r="A1" s="52" t="s">
        <v>1346</v>
      </c>
      <c r="B1" s="53" t="str">
        <f>Summary!B2</f>
        <v>Accor</v>
      </c>
    </row>
    <row r="2" spans="1:9">
      <c r="A2" s="50" t="s">
        <v>1347</v>
      </c>
      <c r="B2" s="100">
        <f>Summary!F2</f>
        <v>41682</v>
      </c>
    </row>
    <row r="3" spans="1:9">
      <c r="A3" s="50" t="s">
        <v>1348</v>
      </c>
      <c r="B3" s="51" t="str">
        <f>Summary!C2</f>
        <v>RUSY12027LAS</v>
      </c>
    </row>
    <row r="5" spans="1:9" ht="40.5">
      <c r="A5" s="54" t="s">
        <v>1288</v>
      </c>
      <c r="B5" s="54" t="s">
        <v>1289</v>
      </c>
      <c r="C5" s="197" t="s">
        <v>1344</v>
      </c>
      <c r="D5" s="197" t="s">
        <v>1345</v>
      </c>
      <c r="E5" s="197" t="s">
        <v>1373</v>
      </c>
      <c r="F5" s="101"/>
      <c r="G5" s="101"/>
      <c r="H5" s="197" t="s">
        <v>1371</v>
      </c>
    </row>
    <row r="6" spans="1:9">
      <c r="A6" s="54"/>
      <c r="B6" s="31"/>
      <c r="C6" s="197" t="s">
        <v>1290</v>
      </c>
      <c r="D6" s="197" t="s">
        <v>1290</v>
      </c>
      <c r="E6" s="197" t="s">
        <v>1290</v>
      </c>
      <c r="F6" s="101"/>
      <c r="G6" s="101"/>
      <c r="H6" s="64"/>
    </row>
    <row r="7" spans="1:9">
      <c r="A7" s="200" t="s">
        <v>1274</v>
      </c>
      <c r="B7" s="32" t="str">
        <f>VLOOKUP(A7,[1]PN!B3:D1900,3,FALSE)</f>
        <v>CX410de</v>
      </c>
      <c r="C7" s="266">
        <v>11245.014451428944</v>
      </c>
      <c r="D7" s="34">
        <f t="shared" ref="D7:D41" si="0">C7*1.05</f>
        <v>11807.265174000391</v>
      </c>
      <c r="E7" s="34">
        <f t="shared" ref="E7:E41" si="1">D7*1.12</f>
        <v>13224.136994880439</v>
      </c>
      <c r="F7" s="101"/>
      <c r="G7" s="101">
        <f>VLOOKUP(A7,[1]PN!B3:D1900,2,FALSE)</f>
        <v>22425.200000000001</v>
      </c>
      <c r="H7" s="64">
        <f t="shared" ref="H7:H37" si="2">(C7-G7)/G7</f>
        <v>-0.49855455240403906</v>
      </c>
      <c r="I7">
        <f>E7/C7</f>
        <v>1.1759999999999999</v>
      </c>
    </row>
    <row r="8" spans="1:9">
      <c r="A8" s="200" t="s">
        <v>188</v>
      </c>
      <c r="B8" s="32" t="str">
        <f>VLOOKUP(A8,[1]PN!B3:D1454,3,FALSE)</f>
        <v>Black High Yield Corporate 4k</v>
      </c>
      <c r="C8" s="266">
        <v>1291.0942518307304</v>
      </c>
      <c r="D8" s="34">
        <f t="shared" si="0"/>
        <v>1355.648964422267</v>
      </c>
      <c r="E8" s="34">
        <f t="shared" si="1"/>
        <v>1518.3268401529392</v>
      </c>
      <c r="F8" s="101"/>
      <c r="G8" s="101">
        <f>VLOOKUP(A8,[1]PN!B3:C1455,2,FALSE)</f>
        <v>2469.62</v>
      </c>
      <c r="H8" s="64">
        <f t="shared" si="2"/>
        <v>-0.47720934725555736</v>
      </c>
      <c r="I8" s="101">
        <f t="shared" ref="I8:I41" si="3">E8/C8</f>
        <v>1.1760000000000002</v>
      </c>
    </row>
    <row r="9" spans="1:9">
      <c r="A9" s="200" t="s">
        <v>192</v>
      </c>
      <c r="B9" s="32" t="str">
        <f>VLOOKUP(A9,[1]PN!B4:D1455,3,FALSE)</f>
        <v>Yellow High Yield Corporate 3k</v>
      </c>
      <c r="C9" s="266">
        <v>1263.1899567105179</v>
      </c>
      <c r="D9" s="34">
        <f t="shared" si="0"/>
        <v>1326.3494545460439</v>
      </c>
      <c r="E9" s="34">
        <f t="shared" si="1"/>
        <v>1485.5113890915693</v>
      </c>
      <c r="F9" s="101"/>
      <c r="G9" s="101">
        <f>VLOOKUP(A9,[1]PN!B4:C1456,2,FALSE)</f>
        <v>2741.78</v>
      </c>
      <c r="H9" s="64">
        <f t="shared" si="2"/>
        <v>-0.5392810667848924</v>
      </c>
      <c r="I9" s="101">
        <f t="shared" si="3"/>
        <v>1.1760000000000002</v>
      </c>
    </row>
    <row r="10" spans="1:9">
      <c r="A10" s="200" t="s">
        <v>191</v>
      </c>
      <c r="B10" s="32" t="str">
        <f>VLOOKUP(A10,[1]PN!B5:D1456,3,FALSE)</f>
        <v>Magenta High Yield Corporate 3k</v>
      </c>
      <c r="C10" s="266">
        <v>1263.1899567105179</v>
      </c>
      <c r="D10" s="34">
        <f t="shared" si="0"/>
        <v>1326.3494545460439</v>
      </c>
      <c r="E10" s="34">
        <f t="shared" si="1"/>
        <v>1485.5113890915693</v>
      </c>
      <c r="F10" s="101"/>
      <c r="G10" s="101">
        <f>VLOOKUP(A10,[1]PN!B5:C1457,2,FALSE)</f>
        <v>2741.78</v>
      </c>
      <c r="H10" s="64">
        <f t="shared" si="2"/>
        <v>-0.5392810667848924</v>
      </c>
      <c r="I10" s="101">
        <f t="shared" si="3"/>
        <v>1.1760000000000002</v>
      </c>
    </row>
    <row r="11" spans="1:9">
      <c r="A11" s="200" t="s">
        <v>190</v>
      </c>
      <c r="B11" s="32" t="str">
        <f>VLOOKUP(A11,[1]PN!B6:D1457,3,FALSE)</f>
        <v>Cyan High Yield Corporate 3k</v>
      </c>
      <c r="C11" s="266">
        <v>1263.1899567105179</v>
      </c>
      <c r="D11" s="34">
        <f t="shared" si="0"/>
        <v>1326.3494545460439</v>
      </c>
      <c r="E11" s="34">
        <f t="shared" si="1"/>
        <v>1485.5113890915693</v>
      </c>
      <c r="F11" s="101"/>
      <c r="G11" s="101">
        <f>VLOOKUP(A11,[1]PN!B6:C1458,2,FALSE)</f>
        <v>2741.78</v>
      </c>
      <c r="H11" s="64">
        <f t="shared" si="2"/>
        <v>-0.5392810667848924</v>
      </c>
      <c r="I11" s="101">
        <f t="shared" si="3"/>
        <v>1.1760000000000002</v>
      </c>
    </row>
    <row r="12" spans="1:9">
      <c r="A12" s="200" t="s">
        <v>1044</v>
      </c>
      <c r="B12" s="32" t="s">
        <v>1043</v>
      </c>
      <c r="C12" s="266">
        <v>18047.419999999998</v>
      </c>
      <c r="D12" s="34">
        <f t="shared" si="0"/>
        <v>18949.790999999997</v>
      </c>
      <c r="E12" s="34">
        <f t="shared" si="1"/>
        <v>21223.765919999998</v>
      </c>
      <c r="F12" s="101"/>
      <c r="G12" s="101">
        <f>VLOOKUP(A12,[1]PN!B7:C1459,2,FALSE)</f>
        <v>19656.699999999997</v>
      </c>
      <c r="H12" s="64">
        <f t="shared" si="2"/>
        <v>-8.1869286299327923E-2</v>
      </c>
      <c r="I12" s="101">
        <f t="shared" si="3"/>
        <v>1.1759999999999999</v>
      </c>
    </row>
    <row r="13" spans="1:9">
      <c r="A13" s="198" t="s">
        <v>1174</v>
      </c>
      <c r="B13" s="32" t="str">
        <f>VLOOKUP(A13,[1]PN!B7:D1458,3,FALSE)</f>
        <v>MS510DN</v>
      </c>
      <c r="C13" s="33">
        <v>9995.57</v>
      </c>
      <c r="D13" s="34">
        <f t="shared" si="0"/>
        <v>10495.3485</v>
      </c>
      <c r="E13" s="34">
        <f t="shared" si="1"/>
        <v>11754.790320000002</v>
      </c>
      <c r="F13" s="101"/>
      <c r="G13" s="101">
        <f>VLOOKUP(A13,[1]PN!B7:C1459,2,FALSE)</f>
        <v>12490.1</v>
      </c>
      <c r="H13" s="64">
        <f t="shared" si="2"/>
        <v>-0.19972057869832913</v>
      </c>
      <c r="I13" s="101">
        <f t="shared" si="3"/>
        <v>1.1760000000000002</v>
      </c>
    </row>
    <row r="14" spans="1:9">
      <c r="A14" s="198" t="s">
        <v>831</v>
      </c>
      <c r="B14" s="32" t="str">
        <f>VLOOKUP(A14,[1]PN!B8:D1459,3,FALSE)</f>
        <v>MS/MX 550-Sheet Tray for 31x, 41x, 51x, 61x Series</v>
      </c>
      <c r="C14" s="33">
        <v>3393.76</v>
      </c>
      <c r="D14" s="34">
        <f t="shared" si="0"/>
        <v>3563.4480000000003</v>
      </c>
      <c r="E14" s="34">
        <f t="shared" si="1"/>
        <v>3991.061760000001</v>
      </c>
      <c r="F14" s="101"/>
      <c r="G14" s="101">
        <f>VLOOKUP(A14,[1]PN!B8:C1460,2,FALSE)</f>
        <v>5122.6000000000004</v>
      </c>
      <c r="H14" s="64">
        <f t="shared" si="2"/>
        <v>-0.33749267949869205</v>
      </c>
      <c r="I14" s="101">
        <f t="shared" si="3"/>
        <v>1.1760000000000002</v>
      </c>
    </row>
    <row r="15" spans="1:9">
      <c r="A15" s="198" t="s">
        <v>1210</v>
      </c>
      <c r="B15" s="32" t="str">
        <f>VLOOKUP(A15,[1]PN!B8:D1459,3,FALSE)</f>
        <v>MS811n</v>
      </c>
      <c r="C15" s="33">
        <v>15076.65</v>
      </c>
      <c r="D15" s="34">
        <f t="shared" si="0"/>
        <v>15830.4825</v>
      </c>
      <c r="E15" s="34">
        <f t="shared" si="1"/>
        <v>17730.1404</v>
      </c>
      <c r="F15" s="101"/>
      <c r="G15" s="101">
        <f>VLOOKUP(A15,[1]PN!B8:C1460,2,FALSE)</f>
        <v>23713.200000000001</v>
      </c>
      <c r="H15" s="64">
        <f t="shared" si="2"/>
        <v>-0.3642085420778301</v>
      </c>
      <c r="I15" s="101">
        <f t="shared" si="3"/>
        <v>1.1759999999999999</v>
      </c>
    </row>
    <row r="16" spans="1:9">
      <c r="A16" s="115" t="s">
        <v>1264</v>
      </c>
      <c r="B16" s="32" t="str">
        <f>VLOOKUP(A16,[1]PN!B9:D1460,3,FALSE)</f>
        <v>CS510de</v>
      </c>
      <c r="C16" s="33">
        <v>13327.42</v>
      </c>
      <c r="D16" s="34">
        <f t="shared" si="0"/>
        <v>13993.791000000001</v>
      </c>
      <c r="E16" s="34">
        <f t="shared" si="1"/>
        <v>15673.045920000002</v>
      </c>
      <c r="F16" s="101"/>
      <c r="G16" s="101">
        <f>VLOOKUP(A16,[1]PN!B9:C1461,2,FALSE)</f>
        <v>22115.8</v>
      </c>
      <c r="H16" s="64">
        <f t="shared" si="2"/>
        <v>-0.3973801535553767</v>
      </c>
      <c r="I16" s="101">
        <f t="shared" si="3"/>
        <v>1.1760000000000002</v>
      </c>
    </row>
    <row r="17" spans="1:9">
      <c r="A17" s="198" t="s">
        <v>889</v>
      </c>
      <c r="B17" s="32" t="str">
        <f>VLOOKUP(A17,[1]PN!B10:D1461,3,FALSE)</f>
        <v>MarkNet 8352 Wireless for CS310,410,510</v>
      </c>
      <c r="C17" s="33">
        <v>978.73</v>
      </c>
      <c r="D17" s="34">
        <f t="shared" si="0"/>
        <v>1027.6665</v>
      </c>
      <c r="E17" s="34">
        <f t="shared" si="1"/>
        <v>1150.9864800000003</v>
      </c>
      <c r="F17" s="101"/>
      <c r="G17" s="101">
        <f>VLOOKUP(A17,[1]PN!B10:C1462,2,FALSE)</f>
        <v>1262.0999999999999</v>
      </c>
      <c r="H17" s="64">
        <f t="shared" si="2"/>
        <v>-0.22452262102844459</v>
      </c>
      <c r="I17" s="101">
        <f t="shared" si="3"/>
        <v>1.1760000000000002</v>
      </c>
    </row>
    <row r="18" spans="1:9">
      <c r="A18" s="198" t="s">
        <v>1975</v>
      </c>
      <c r="B18" s="32" t="str">
        <f>VLOOKUP(A18,[1]PN!B11:D1462,3,FALSE)</f>
        <v>E460 15k LRP</v>
      </c>
      <c r="C18" s="93">
        <v>2290.65</v>
      </c>
      <c r="D18" s="94">
        <f t="shared" si="0"/>
        <v>2405.1825000000003</v>
      </c>
      <c r="E18" s="94">
        <f t="shared" si="1"/>
        <v>2693.8044000000004</v>
      </c>
      <c r="F18" s="95"/>
      <c r="G18" s="95">
        <f>VLOOKUP(A18,[1]PN!B11:C1463,2,FALSE)</f>
        <v>6752.14</v>
      </c>
      <c r="H18" s="274">
        <f t="shared" si="2"/>
        <v>-0.66075199862562084</v>
      </c>
      <c r="I18" s="101">
        <f t="shared" si="3"/>
        <v>1.1760000000000002</v>
      </c>
    </row>
    <row r="19" spans="1:9">
      <c r="A19" s="198" t="s">
        <v>1351</v>
      </c>
      <c r="B19" s="32" t="str">
        <f>VLOOKUP(A19,[1]PN!B12:D1463,3,FALSE)</f>
        <v>Lexmark T654 Extra High Yield Return Program Print Cartridge</v>
      </c>
      <c r="C19" s="93">
        <v>5414.27</v>
      </c>
      <c r="D19" s="94">
        <f t="shared" si="0"/>
        <v>5684.9835000000003</v>
      </c>
      <c r="E19" s="94">
        <f t="shared" si="1"/>
        <v>6367.181520000001</v>
      </c>
      <c r="F19" s="95"/>
      <c r="G19" s="95">
        <f>VLOOKUP(A19,[1]PN!B12:C1464,2,FALSE)</f>
        <v>11947.34</v>
      </c>
      <c r="H19" s="274">
        <f t="shared" si="2"/>
        <v>-0.54682213781477718</v>
      </c>
      <c r="I19" s="101">
        <f t="shared" si="3"/>
        <v>1.1760000000000002</v>
      </c>
    </row>
    <row r="20" spans="1:9">
      <c r="A20" s="198" t="s">
        <v>1357</v>
      </c>
      <c r="B20" s="32" t="str">
        <f>VLOOKUP(A20,[1]PN!B13:D1464,3,FALSE)</f>
        <v>E26x/36x/460 PC 30k</v>
      </c>
      <c r="C20" s="93">
        <v>624.72</v>
      </c>
      <c r="D20" s="94">
        <f t="shared" si="0"/>
        <v>655.95600000000002</v>
      </c>
      <c r="E20" s="94">
        <f t="shared" si="1"/>
        <v>734.67072000000007</v>
      </c>
      <c r="F20" s="95"/>
      <c r="G20" s="95">
        <f>VLOOKUP(A20,[1]PN!B13:C1465,2,FALSE)</f>
        <v>1049.6300000000001</v>
      </c>
      <c r="H20" s="274">
        <f t="shared" si="2"/>
        <v>-0.40481884092489739</v>
      </c>
      <c r="I20" s="101">
        <f t="shared" si="3"/>
        <v>1.1760000000000002</v>
      </c>
    </row>
    <row r="21" spans="1:9">
      <c r="A21" s="198" t="s">
        <v>1989</v>
      </c>
      <c r="B21" s="32" t="str">
        <f>VLOOKUP(A21,[1]PN!B14:D1465,3,FALSE)</f>
        <v>LexmarkT65x High Yield Return Program Print Cartridge</v>
      </c>
      <c r="C21" s="93">
        <v>5905.3</v>
      </c>
      <c r="D21" s="94">
        <f t="shared" si="0"/>
        <v>6200.5650000000005</v>
      </c>
      <c r="E21" s="94">
        <f t="shared" si="1"/>
        <v>6944.6328000000012</v>
      </c>
      <c r="F21" s="95"/>
      <c r="G21" s="95">
        <f>VLOOKUP(A21,[1]PN!B14:C1466,2,FALSE)</f>
        <v>11176.17</v>
      </c>
      <c r="H21" s="274">
        <f t="shared" si="2"/>
        <v>-0.47161684190559017</v>
      </c>
      <c r="I21" s="101">
        <f t="shared" si="3"/>
        <v>1.1760000000000002</v>
      </c>
    </row>
    <row r="22" spans="1:9">
      <c r="A22" s="198" t="s">
        <v>1358</v>
      </c>
      <c r="B22" s="32" t="str">
        <f>VLOOKUP(A22,[1]PN!B15:D1466,3,FALSE)</f>
        <v>C544 Black Ext H Y Ton cart 6K LRP</v>
      </c>
      <c r="C22" s="33">
        <v>1874.17</v>
      </c>
      <c r="D22" s="34">
        <f t="shared" si="0"/>
        <v>1967.8785000000003</v>
      </c>
      <c r="E22" s="34">
        <f t="shared" si="1"/>
        <v>2204.0239200000005</v>
      </c>
      <c r="F22" s="101"/>
      <c r="G22" s="101">
        <f>VLOOKUP(A22,[1]PN!B15:C1467,2,FALSE)</f>
        <v>4231.8599999999997</v>
      </c>
      <c r="H22" s="64">
        <f t="shared" si="2"/>
        <v>-0.5571285439499416</v>
      </c>
      <c r="I22" s="101">
        <f t="shared" si="3"/>
        <v>1.1760000000000002</v>
      </c>
    </row>
    <row r="23" spans="1:9">
      <c r="A23" s="198" t="s">
        <v>1359</v>
      </c>
      <c r="B23" s="32" t="str">
        <f>VLOOKUP(A23,[1]PN!B16:D1467,3,FALSE)</f>
        <v>C544 Cyan Ext H Y Ton cart 4K LRP</v>
      </c>
      <c r="C23" s="33">
        <v>1665.93</v>
      </c>
      <c r="D23" s="34">
        <f t="shared" si="0"/>
        <v>1749.2265000000002</v>
      </c>
      <c r="E23" s="34">
        <f t="shared" si="1"/>
        <v>1959.1336800000004</v>
      </c>
      <c r="F23" s="101"/>
      <c r="G23" s="101">
        <f>VLOOKUP(A23,[1]PN!B16:C1468,2,FALSE)</f>
        <v>3988.43</v>
      </c>
      <c r="H23" s="64">
        <f t="shared" si="2"/>
        <v>-0.58230932973626215</v>
      </c>
      <c r="I23" s="101">
        <f t="shared" si="3"/>
        <v>1.1760000000000002</v>
      </c>
    </row>
    <row r="24" spans="1:9">
      <c r="A24" s="198" t="s">
        <v>1360</v>
      </c>
      <c r="B24" s="32" t="str">
        <f>VLOOKUP(A24,[1]PN!B17:D1468,3,FALSE)</f>
        <v>C544 Magenta Ext H Y Ton cart 4K LRP</v>
      </c>
      <c r="C24" s="33">
        <v>1665.93</v>
      </c>
      <c r="D24" s="34">
        <f t="shared" si="0"/>
        <v>1749.2265000000002</v>
      </c>
      <c r="E24" s="34">
        <f t="shared" si="1"/>
        <v>1959.1336800000004</v>
      </c>
      <c r="F24" s="101"/>
      <c r="G24" s="101">
        <f>VLOOKUP(A24,[1]PN!B17:C1469,2,FALSE)</f>
        <v>3988.43</v>
      </c>
      <c r="H24" s="64">
        <f t="shared" si="2"/>
        <v>-0.58230932973626215</v>
      </c>
      <c r="I24" s="101">
        <f t="shared" si="3"/>
        <v>1.1760000000000002</v>
      </c>
    </row>
    <row r="25" spans="1:9">
      <c r="A25" s="198" t="s">
        <v>1361</v>
      </c>
      <c r="B25" s="32" t="str">
        <f>VLOOKUP(A25,[1]PN!B18:D1469,3,FALSE)</f>
        <v>C544 Yellow Ext H Y Ton cart 4K LRP</v>
      </c>
      <c r="C25" s="33">
        <v>1665.93</v>
      </c>
      <c r="D25" s="34">
        <f t="shared" si="0"/>
        <v>1749.2265000000002</v>
      </c>
      <c r="E25" s="34">
        <f t="shared" si="1"/>
        <v>1959.1336800000004</v>
      </c>
      <c r="F25" s="101"/>
      <c r="G25" s="101">
        <f>VLOOKUP(A25,[1]PN!B18:C1470,2,FALSE)</f>
        <v>3988.43</v>
      </c>
      <c r="H25" s="64">
        <f t="shared" si="2"/>
        <v>-0.58230932973626215</v>
      </c>
      <c r="I25" s="101">
        <f t="shared" si="3"/>
        <v>1.1760000000000002</v>
      </c>
    </row>
    <row r="26" spans="1:9">
      <c r="A26" s="198" t="s">
        <v>1362</v>
      </c>
      <c r="B26" s="32" t="str">
        <f>VLOOKUP(A26,[1]PN!B19:D1470,3,FALSE)</f>
        <v>C54x Black and Color Imaging Kit</v>
      </c>
      <c r="C26" s="33">
        <v>6944.84</v>
      </c>
      <c r="D26" s="34">
        <f t="shared" si="0"/>
        <v>7292.0820000000003</v>
      </c>
      <c r="E26" s="34">
        <f t="shared" si="1"/>
        <v>8167.1318400000009</v>
      </c>
      <c r="F26" s="101"/>
      <c r="G26" s="101">
        <f>VLOOKUP(A26,[1]PN!B19:C1471,2,FALSE)</f>
        <v>7229.01</v>
      </c>
      <c r="H26" s="64">
        <f t="shared" si="2"/>
        <v>-3.930967034213538E-2</v>
      </c>
      <c r="I26" s="101">
        <f t="shared" si="3"/>
        <v>1.1760000000000002</v>
      </c>
    </row>
    <row r="27" spans="1:9">
      <c r="A27" s="198" t="s">
        <v>1363</v>
      </c>
      <c r="B27" s="32" t="str">
        <f>VLOOKUP(A27,[1]PN!B20:D1471,3,FALSE)</f>
        <v>C54x Waste toner bottle</v>
      </c>
      <c r="C27" s="33">
        <v>273.20999999999998</v>
      </c>
      <c r="D27" s="34">
        <f t="shared" si="0"/>
        <v>286.87049999999999</v>
      </c>
      <c r="E27" s="34">
        <f t="shared" si="1"/>
        <v>321.29496</v>
      </c>
      <c r="F27" s="101"/>
      <c r="G27" s="101">
        <f>VLOOKUP(A27,[1]PN!B20:C1472,2,FALSE)</f>
        <v>284.29000000000002</v>
      </c>
      <c r="H27" s="64">
        <f t="shared" si="2"/>
        <v>-3.8974286819796825E-2</v>
      </c>
      <c r="I27" s="101">
        <f t="shared" si="3"/>
        <v>1.1760000000000002</v>
      </c>
    </row>
    <row r="28" spans="1:9">
      <c r="A28" s="198" t="s">
        <v>1310</v>
      </c>
      <c r="B28" s="32" t="str">
        <f>VLOOKUP(A28,[1]PN!B21:D1472,3,FALSE)</f>
        <v>Imaging Unit Return Program 60k</v>
      </c>
      <c r="C28" s="33">
        <v>1107.01</v>
      </c>
      <c r="D28" s="34">
        <f t="shared" si="0"/>
        <v>1162.3605</v>
      </c>
      <c r="E28" s="34">
        <f t="shared" si="1"/>
        <v>1301.8437600000002</v>
      </c>
      <c r="F28" s="101"/>
      <c r="G28" s="101">
        <f>VLOOKUP(A28,[1]PN!B21:C1473,2,FALSE)</f>
        <v>1080.21</v>
      </c>
      <c r="H28" s="64">
        <f t="shared" si="2"/>
        <v>2.4809990649966168E-2</v>
      </c>
      <c r="I28" s="101">
        <f t="shared" si="3"/>
        <v>1.1760000000000002</v>
      </c>
    </row>
    <row r="29" spans="1:9">
      <c r="A29" s="198" t="s">
        <v>51</v>
      </c>
      <c r="B29" s="32" t="str">
        <f>VLOOKUP(A29,[1]PN!B22:D1473,3,FALSE)</f>
        <v>Imaging Kit Return Program 100k</v>
      </c>
      <c r="C29" s="33">
        <v>1145.33</v>
      </c>
      <c r="D29" s="34">
        <f t="shared" si="0"/>
        <v>1202.5964999999999</v>
      </c>
      <c r="E29" s="34">
        <f t="shared" si="1"/>
        <v>1346.9080799999999</v>
      </c>
      <c r="F29" s="101"/>
      <c r="G29" s="101">
        <f>VLOOKUP(A29,[1]PN!B22:C1474,2,FALSE)</f>
        <v>1117.46</v>
      </c>
      <c r="H29" s="64">
        <f t="shared" si="2"/>
        <v>2.4940490039911844E-2</v>
      </c>
      <c r="I29" s="101">
        <f t="shared" si="3"/>
        <v>1.1759999999999999</v>
      </c>
    </row>
    <row r="30" spans="1:9">
      <c r="A30" s="182" t="s">
        <v>154</v>
      </c>
      <c r="B30" s="275" t="str">
        <f>VLOOKUP(A30,[1]PN!B23:D1474,3,FALSE)</f>
        <v>Photoconductor Unit 4-Pack Regular 40k</v>
      </c>
      <c r="C30" s="93">
        <v>2915.37</v>
      </c>
      <c r="D30" s="34">
        <f t="shared" si="0"/>
        <v>3061.1385</v>
      </c>
      <c r="E30" s="34">
        <f t="shared" si="1"/>
        <v>3428.4751200000005</v>
      </c>
      <c r="F30" s="101"/>
      <c r="G30" s="101">
        <f>VLOOKUP(A30,[1]PN!B23:C1475,2,FALSE)</f>
        <v>3996.11</v>
      </c>
      <c r="H30" s="64">
        <f t="shared" si="2"/>
        <v>-0.27044801069039648</v>
      </c>
      <c r="I30" s="101">
        <f t="shared" si="3"/>
        <v>1.1760000000000002</v>
      </c>
    </row>
    <row r="31" spans="1:9">
      <c r="A31" s="182" t="s">
        <v>172</v>
      </c>
      <c r="B31" s="275" t="str">
        <f>VLOOKUP(A31,[1]PN!B24:D1475,3,FALSE)</f>
        <v>Black Extra High Yield Corporate 8k</v>
      </c>
      <c r="C31" s="93">
        <v>1665.93</v>
      </c>
      <c r="D31" s="34">
        <f t="shared" si="0"/>
        <v>1749.2265000000002</v>
      </c>
      <c r="E31" s="34">
        <f t="shared" si="1"/>
        <v>1959.1336800000004</v>
      </c>
      <c r="F31" s="101"/>
      <c r="G31" s="101">
        <f>VLOOKUP(A31,[1]PN!B24:C1476,2,FALSE)</f>
        <v>3763.23</v>
      </c>
      <c r="H31" s="64">
        <f t="shared" si="2"/>
        <v>-0.5573137969244506</v>
      </c>
      <c r="I31" s="101">
        <f t="shared" si="3"/>
        <v>1.1760000000000002</v>
      </c>
    </row>
    <row r="32" spans="1:9">
      <c r="A32" s="182" t="s">
        <v>174</v>
      </c>
      <c r="B32" s="275" t="str">
        <f>VLOOKUP(A32,[1]PN!B25:D1476,3,FALSE)</f>
        <v>Cyan Extra High Yield Corporate 4k</v>
      </c>
      <c r="C32" s="93">
        <v>1665.93</v>
      </c>
      <c r="D32" s="34">
        <f t="shared" si="0"/>
        <v>1749.2265000000002</v>
      </c>
      <c r="E32" s="34">
        <f t="shared" si="1"/>
        <v>1959.1336800000004</v>
      </c>
      <c r="F32" s="101"/>
      <c r="G32" s="101">
        <f>VLOOKUP(A32,[1]PN!B25:C1477,2,FALSE)</f>
        <v>3810.27</v>
      </c>
      <c r="H32" s="64">
        <f t="shared" si="2"/>
        <v>-0.56277901566030752</v>
      </c>
      <c r="I32" s="101">
        <f t="shared" si="3"/>
        <v>1.1760000000000002</v>
      </c>
    </row>
    <row r="33" spans="1:9">
      <c r="A33" s="182" t="s">
        <v>176</v>
      </c>
      <c r="B33" s="275" t="str">
        <f>VLOOKUP(A33,[1]PN!B26:D1477,3,FALSE)</f>
        <v>Magenta Extra High Yield Corporate 4k</v>
      </c>
      <c r="C33" s="93">
        <v>1665.93</v>
      </c>
      <c r="D33" s="34">
        <f t="shared" si="0"/>
        <v>1749.2265000000002</v>
      </c>
      <c r="E33" s="34">
        <f t="shared" si="1"/>
        <v>1959.1336800000004</v>
      </c>
      <c r="F33" s="101"/>
      <c r="G33" s="101">
        <f>VLOOKUP(A33,[1]PN!B26:C1478,2,FALSE)</f>
        <v>3810.27</v>
      </c>
      <c r="H33" s="64">
        <f t="shared" si="2"/>
        <v>-0.56277901566030752</v>
      </c>
      <c r="I33" s="101">
        <f t="shared" si="3"/>
        <v>1.1760000000000002</v>
      </c>
    </row>
    <row r="34" spans="1:9">
      <c r="A34" s="182" t="s">
        <v>178</v>
      </c>
      <c r="B34" s="275" t="str">
        <f>VLOOKUP(A34,[1]PN!B27:D1478,3,FALSE)</f>
        <v>Yellow Extra High Yield Corporate 4k</v>
      </c>
      <c r="C34" s="93">
        <v>1665.93</v>
      </c>
      <c r="D34" s="34">
        <f t="shared" si="0"/>
        <v>1749.2265000000002</v>
      </c>
      <c r="E34" s="34">
        <f t="shared" si="1"/>
        <v>1959.1336800000004</v>
      </c>
      <c r="F34" s="95"/>
      <c r="G34" s="95">
        <f>VLOOKUP(A34,[1]PN!B27:C1479,2,FALSE)</f>
        <v>3810.27</v>
      </c>
      <c r="H34" s="274">
        <f t="shared" si="2"/>
        <v>-0.56277901566030752</v>
      </c>
      <c r="I34" s="101">
        <f t="shared" si="3"/>
        <v>1.1760000000000002</v>
      </c>
    </row>
    <row r="35" spans="1:9">
      <c r="A35" s="198" t="s">
        <v>2524</v>
      </c>
      <c r="B35" s="32" t="str">
        <f>VLOOKUP(A35,[1]PN!B28:D1479,3,FALSE)</f>
        <v>Black Ultra High Yield Corporate 20k</v>
      </c>
      <c r="C35" s="33">
        <v>3144.44</v>
      </c>
      <c r="D35" s="34">
        <f t="shared" si="0"/>
        <v>3301.6620000000003</v>
      </c>
      <c r="E35" s="34">
        <f t="shared" si="1"/>
        <v>3697.8614400000006</v>
      </c>
      <c r="F35" s="101"/>
      <c r="G35" s="101">
        <f>VLOOKUP(A35,[1]PN!B27:C1479,2,FALSE)</f>
        <v>8625.5400000000009</v>
      </c>
      <c r="H35" s="64">
        <f t="shared" si="2"/>
        <v>-0.63545007037240564</v>
      </c>
      <c r="I35" s="101">
        <f t="shared" si="3"/>
        <v>1.1760000000000002</v>
      </c>
    </row>
    <row r="36" spans="1:9">
      <c r="A36" s="198" t="s">
        <v>3181</v>
      </c>
      <c r="B36" s="276" t="s">
        <v>45</v>
      </c>
      <c r="C36" s="33">
        <v>6372.17</v>
      </c>
      <c r="D36" s="34">
        <f t="shared" si="0"/>
        <v>6690.7785000000003</v>
      </c>
      <c r="E36" s="34">
        <f t="shared" si="1"/>
        <v>7493.6719200000007</v>
      </c>
      <c r="F36" s="101"/>
      <c r="G36" s="101">
        <v>13509.48</v>
      </c>
      <c r="H36" s="64">
        <f t="shared" si="2"/>
        <v>-0.52831863254544209</v>
      </c>
      <c r="I36" s="101">
        <f t="shared" si="3"/>
        <v>1.1760000000000002</v>
      </c>
    </row>
    <row r="37" spans="1:9">
      <c r="A37" s="198" t="s">
        <v>120</v>
      </c>
      <c r="B37" s="32" t="str">
        <f>VLOOKUP(A37,[1]PN!B30:D1481,3,FALSE)</f>
        <v>Black and Color Imaging Unit 40k</v>
      </c>
      <c r="C37" s="33">
        <v>7583.72</v>
      </c>
      <c r="D37" s="34">
        <f t="shared" si="0"/>
        <v>7962.9060000000009</v>
      </c>
      <c r="E37" s="34">
        <f t="shared" si="1"/>
        <v>8918.4547200000015</v>
      </c>
      <c r="F37" s="101"/>
      <c r="G37" s="101">
        <f>VLOOKUP(A37,[1]PN!B29:C1481,2,FALSE)</f>
        <v>7400.1</v>
      </c>
      <c r="H37" s="64">
        <f t="shared" si="2"/>
        <v>2.4813178200294574E-2</v>
      </c>
      <c r="I37" s="101">
        <f t="shared" si="3"/>
        <v>1.1760000000000002</v>
      </c>
    </row>
    <row r="38" spans="1:9">
      <c r="A38" s="198" t="s">
        <v>1364</v>
      </c>
      <c r="B38" s="32" t="s">
        <v>1365</v>
      </c>
      <c r="C38" s="33">
        <v>2498.89</v>
      </c>
      <c r="D38" s="34">
        <f t="shared" si="0"/>
        <v>2623.8344999999999</v>
      </c>
      <c r="E38" s="34">
        <f t="shared" si="1"/>
        <v>2938.6946400000002</v>
      </c>
      <c r="F38" s="101"/>
      <c r="G38" s="101"/>
      <c r="H38" s="64"/>
      <c r="I38" s="101">
        <f t="shared" si="3"/>
        <v>1.1760000000000002</v>
      </c>
    </row>
    <row r="39" spans="1:9">
      <c r="A39" s="198" t="s">
        <v>1366</v>
      </c>
      <c r="B39" s="32" t="s">
        <v>1367</v>
      </c>
      <c r="C39" s="33">
        <v>6247.23</v>
      </c>
      <c r="D39" s="34">
        <f t="shared" si="0"/>
        <v>6559.5914999999995</v>
      </c>
      <c r="E39" s="34">
        <f t="shared" si="1"/>
        <v>7346.7424799999999</v>
      </c>
      <c r="F39" s="101"/>
      <c r="G39" s="101"/>
      <c r="H39" s="64"/>
      <c r="I39" s="101">
        <f t="shared" si="3"/>
        <v>1.1760000000000002</v>
      </c>
    </row>
    <row r="40" spans="1:9">
      <c r="A40" s="198" t="s">
        <v>1368</v>
      </c>
      <c r="B40" s="32" t="s">
        <v>1369</v>
      </c>
      <c r="C40" s="33">
        <v>4164.82</v>
      </c>
      <c r="D40" s="34">
        <f t="shared" si="0"/>
        <v>4373.0609999999997</v>
      </c>
      <c r="E40" s="34">
        <f t="shared" si="1"/>
        <v>4897.8283200000005</v>
      </c>
      <c r="F40" s="101"/>
      <c r="G40" s="101"/>
      <c r="H40" s="64"/>
      <c r="I40" s="101">
        <f t="shared" si="3"/>
        <v>1.1760000000000002</v>
      </c>
    </row>
    <row r="41" spans="1:9">
      <c r="A41" s="198" t="s">
        <v>1323</v>
      </c>
      <c r="B41" s="32" t="s">
        <v>1370</v>
      </c>
      <c r="C41" s="33">
        <v>4164.82</v>
      </c>
      <c r="D41" s="34">
        <f t="shared" si="0"/>
        <v>4373.0609999999997</v>
      </c>
      <c r="E41" s="34">
        <f t="shared" si="1"/>
        <v>4897.8283200000005</v>
      </c>
      <c r="F41" s="101"/>
      <c r="G41" s="101"/>
      <c r="H41" s="64"/>
      <c r="I41" s="101">
        <f t="shared" si="3"/>
        <v>1.1760000000000002</v>
      </c>
    </row>
  </sheetData>
  <conditionalFormatting sqref="A7:A12">
    <cfRule type="expression" dxfId="107" priority="2" stopIfTrue="1">
      <formula>AND(A7&lt;&gt;0,A7&lt;&gt;"")</formula>
    </cfRule>
  </conditionalFormatting>
  <conditionalFormatting sqref="C7:C12">
    <cfRule type="expression" dxfId="106" priority="1" stopIfTrue="1">
      <formula>AND(C7&lt;&gt;0,C7&lt;&gt;"")</formula>
    </cfRule>
  </conditionalFormatting>
  <pageMargins left="0.7" right="0.7" top="0.75" bottom="0.75" header="0.3" footer="0.3"/>
  <pageSetup paperSize="9" scale="80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A5" sqref="A5:XFD5"/>
    </sheetView>
  </sheetViews>
  <sheetFormatPr defaultColWidth="8.85546875" defaultRowHeight="15"/>
  <cols>
    <col min="1" max="1" width="16.140625" customWidth="1"/>
    <col min="2" max="2" width="62.28515625" customWidth="1"/>
    <col min="3" max="3" width="15" customWidth="1"/>
    <col min="4" max="4" width="21.85546875" customWidth="1"/>
    <col min="5" max="5" width="17.42578125" customWidth="1"/>
    <col min="6" max="6" width="0" hidden="1" customWidth="1"/>
    <col min="7" max="7" width="9.28515625" hidden="1" customWidth="1"/>
    <col min="8" max="8" width="14.42578125" style="64" customWidth="1"/>
  </cols>
  <sheetData>
    <row r="1" spans="1:8">
      <c r="A1" t="s">
        <v>3132</v>
      </c>
      <c r="B1" t="s">
        <v>3133</v>
      </c>
    </row>
    <row r="2" spans="1:8">
      <c r="A2" t="s">
        <v>1347</v>
      </c>
      <c r="B2" s="166">
        <f>Summary!F20</f>
        <v>41669</v>
      </c>
    </row>
    <row r="3" spans="1:8">
      <c r="A3" t="s">
        <v>1348</v>
      </c>
      <c r="B3" t="s">
        <v>3131</v>
      </c>
    </row>
    <row r="5" spans="1:8" ht="54">
      <c r="A5" s="54" t="s">
        <v>1288</v>
      </c>
      <c r="B5" s="54" t="s">
        <v>1289</v>
      </c>
      <c r="C5" s="197" t="s">
        <v>1344</v>
      </c>
      <c r="D5" s="197" t="s">
        <v>1345</v>
      </c>
      <c r="E5" s="197" t="s">
        <v>3134</v>
      </c>
      <c r="F5" s="102"/>
      <c r="G5" s="102"/>
      <c r="H5" s="197" t="s">
        <v>1371</v>
      </c>
    </row>
    <row r="6" spans="1:8">
      <c r="A6" s="54"/>
      <c r="B6" s="31"/>
      <c r="C6" s="197" t="s">
        <v>1290</v>
      </c>
      <c r="D6" s="197" t="s">
        <v>1290</v>
      </c>
      <c r="E6" s="197" t="s">
        <v>1290</v>
      </c>
      <c r="F6" s="102"/>
      <c r="G6" s="102"/>
      <c r="H6" s="102"/>
    </row>
    <row r="7" spans="1:8">
      <c r="A7" s="198" t="s">
        <v>1148</v>
      </c>
      <c r="B7" s="102" t="str">
        <f>VLOOKUP(A7,[1]PN!B2:D1899,3, FALSE)</f>
        <v>C746n</v>
      </c>
      <c r="C7" s="33">
        <v>16993.940000000002</v>
      </c>
      <c r="D7" s="34">
        <f>C7*1.05</f>
        <v>17843.637000000002</v>
      </c>
      <c r="E7" s="34">
        <f>D7*1.12</f>
        <v>19984.873440000003</v>
      </c>
      <c r="F7" s="102"/>
      <c r="G7" s="102">
        <f>VLOOKUP(A7,[1]PN!B2:D1899,2,FALSE)</f>
        <v>10664.5</v>
      </c>
      <c r="H7" s="180">
        <f>(C7-G7)/G7</f>
        <v>0.59350555581602538</v>
      </c>
    </row>
    <row r="8" spans="1:8">
      <c r="A8" s="198" t="s">
        <v>1160</v>
      </c>
      <c r="B8" s="102" t="str">
        <f>VLOOKUP(A8,[1]PN!B3:D1900,3, FALSE)</f>
        <v>X746de</v>
      </c>
      <c r="C8" s="33">
        <v>18121.5</v>
      </c>
      <c r="D8" s="34">
        <f t="shared" ref="D8:D56" si="0">C8*1.05</f>
        <v>19027.575000000001</v>
      </c>
      <c r="E8" s="34">
        <f t="shared" ref="E8:E56" si="1">D8*1.12</f>
        <v>21310.884000000002</v>
      </c>
      <c r="F8" s="102"/>
      <c r="G8" s="102">
        <f>VLOOKUP(A8,[1]PN!B3:D1900,2,FALSE)</f>
        <v>35387.1</v>
      </c>
      <c r="H8" s="180">
        <f t="shared" ref="H8:H56" si="2">(C8-G8)/G8</f>
        <v>-0.4879066100358605</v>
      </c>
    </row>
    <row r="9" spans="1:8">
      <c r="A9" s="198" t="s">
        <v>1150</v>
      </c>
      <c r="B9" s="102" t="str">
        <f>VLOOKUP(A9,[1]PN!B4:D1901,3, FALSE)</f>
        <v>C746dn</v>
      </c>
      <c r="C9" s="33">
        <v>11678.300000000001</v>
      </c>
      <c r="D9" s="34">
        <f t="shared" si="0"/>
        <v>12262.215000000002</v>
      </c>
      <c r="E9" s="34">
        <f t="shared" si="1"/>
        <v>13733.680800000004</v>
      </c>
      <c r="F9" s="102"/>
      <c r="G9" s="102">
        <f>VLOOKUP(A9,[1]PN!B4:D1901,2,FALSE)</f>
        <v>14285.599999999999</v>
      </c>
      <c r="H9" s="180">
        <f t="shared" si="2"/>
        <v>-0.18251246009968064</v>
      </c>
    </row>
    <row r="10" spans="1:8">
      <c r="A10" s="198" t="s">
        <v>1172</v>
      </c>
      <c r="B10" s="102" t="str">
        <f>VLOOKUP(A10,[1]PN!B5:D1902,3, FALSE)</f>
        <v>MS410DN</v>
      </c>
      <c r="C10" s="33">
        <v>5436.4500000000007</v>
      </c>
      <c r="D10" s="34">
        <f t="shared" si="0"/>
        <v>5708.2725000000009</v>
      </c>
      <c r="E10" s="34">
        <f t="shared" si="1"/>
        <v>6393.2652000000016</v>
      </c>
      <c r="F10" s="102"/>
      <c r="G10" s="102">
        <f>VLOOKUP(A10,[1]PN!B5:D1902,2,FALSE)</f>
        <v>10105.200000000001</v>
      </c>
      <c r="H10" s="180">
        <f t="shared" si="2"/>
        <v>-0.4620146063412896</v>
      </c>
    </row>
    <row r="11" spans="1:8">
      <c r="A11" s="198" t="s">
        <v>370</v>
      </c>
      <c r="B11" s="102" t="str">
        <f>VLOOKUP(A11,[1]PN!B6:D1903,3, FALSE)</f>
        <v>OPTION    JR 550 OPTION TRAY</v>
      </c>
      <c r="C11" s="33">
        <v>2657.82</v>
      </c>
      <c r="D11" s="34">
        <f t="shared" si="0"/>
        <v>2790.7110000000002</v>
      </c>
      <c r="E11" s="34">
        <f t="shared" si="1"/>
        <v>3125.5963200000006</v>
      </c>
      <c r="F11" s="102"/>
      <c r="G11" s="102">
        <f>VLOOKUP(A11,[1]PN!B6:D1903,2,FALSE)</f>
        <v>7846.9999999999991</v>
      </c>
      <c r="H11" s="180">
        <f t="shared" si="2"/>
        <v>-0.66129476232955253</v>
      </c>
    </row>
    <row r="12" spans="1:8">
      <c r="A12" s="198" t="s">
        <v>419</v>
      </c>
      <c r="B12" s="102" t="str">
        <f>VLOOKUP(A12,[1]PN!B7:D1904,3, FALSE)</f>
        <v>TRAY      ASM 550 WITH PACKAGI</v>
      </c>
      <c r="C12" s="33">
        <v>1610.8000000000002</v>
      </c>
      <c r="D12" s="34">
        <f t="shared" si="0"/>
        <v>1691.3400000000004</v>
      </c>
      <c r="E12" s="34">
        <f t="shared" si="1"/>
        <v>1894.3008000000007</v>
      </c>
      <c r="F12" s="102"/>
      <c r="G12" s="102">
        <f>VLOOKUP(A12,[1]PN!B7:D1904,2,FALSE)</f>
        <v>4202.8</v>
      </c>
      <c r="H12" s="180">
        <f t="shared" si="2"/>
        <v>-0.61673170267440747</v>
      </c>
    </row>
    <row r="13" spans="1:8">
      <c r="A13" s="198" t="s">
        <v>417</v>
      </c>
      <c r="B13" s="102" t="str">
        <f>VLOOKUP(A13,[1]PN!B8:D1905,3, FALSE)</f>
        <v>TRAY      ASM 250 WITH PACKAGI</v>
      </c>
      <c r="C13" s="33">
        <v>1610.8000000000002</v>
      </c>
      <c r="D13" s="34">
        <f t="shared" si="0"/>
        <v>1691.3400000000004</v>
      </c>
      <c r="E13" s="34">
        <f t="shared" si="1"/>
        <v>1894.3008000000007</v>
      </c>
      <c r="F13" s="102"/>
      <c r="G13" s="102">
        <f>VLOOKUP(A13,[1]PN!B8:D1905,2,FALSE)</f>
        <v>3005.7999999999997</v>
      </c>
      <c r="H13" s="180">
        <f t="shared" si="2"/>
        <v>-0.46410273471288832</v>
      </c>
    </row>
    <row r="14" spans="1:8">
      <c r="A14" s="198" t="s">
        <v>349</v>
      </c>
      <c r="B14" s="102" t="str">
        <f>VLOOKUP(A14,[1]PN!B9:D1906,3, FALSE)</f>
        <v>OPTION    C73X 550 SHEET DRAWE</v>
      </c>
      <c r="C14" s="33">
        <v>3116.8980000000006</v>
      </c>
      <c r="D14" s="34">
        <f t="shared" si="0"/>
        <v>3272.7429000000006</v>
      </c>
      <c r="E14" s="34">
        <f t="shared" si="1"/>
        <v>3665.472048000001</v>
      </c>
      <c r="F14" s="102"/>
      <c r="G14" s="102">
        <f>VLOOKUP(A14,[1]PN!B9:D1906,2,FALSE)</f>
        <v>10612.699999999999</v>
      </c>
      <c r="H14" s="180">
        <f t="shared" si="2"/>
        <v>-0.70630489884760694</v>
      </c>
    </row>
    <row r="15" spans="1:8">
      <c r="A15" s="198" t="s">
        <v>829</v>
      </c>
      <c r="B15" s="102" t="str">
        <f>VLOOKUP(A15,[1]PN!B10:D1907,3, FALSE)</f>
        <v>M/MS/MX 250-Sheet Tray for 31x, 41x, 51x, 61x Series</v>
      </c>
      <c r="C15" s="33">
        <v>1610.8000000000002</v>
      </c>
      <c r="D15" s="34">
        <f t="shared" si="0"/>
        <v>1691.3400000000004</v>
      </c>
      <c r="E15" s="34">
        <f t="shared" si="1"/>
        <v>1894.3008000000007</v>
      </c>
      <c r="F15" s="102"/>
      <c r="G15" s="102">
        <f>VLOOKUP(A15,[1]PN!B10:D1907,2,FALSE)</f>
        <v>4072.6</v>
      </c>
      <c r="H15" s="180">
        <f t="shared" si="2"/>
        <v>-0.60447871138830223</v>
      </c>
    </row>
    <row r="16" spans="1:8">
      <c r="A16" s="198" t="s">
        <v>831</v>
      </c>
      <c r="B16" s="102" t="str">
        <f>VLOOKUP(A16,[1]PN!B11:D1908,3, FALSE)</f>
        <v>MS/MX 550-Sheet Tray for 31x, 41x, 51x, 61x Series</v>
      </c>
      <c r="C16" s="33">
        <v>1610.8000000000002</v>
      </c>
      <c r="D16" s="34">
        <f t="shared" si="0"/>
        <v>1691.3400000000004</v>
      </c>
      <c r="E16" s="34">
        <f t="shared" si="1"/>
        <v>1894.3008000000007</v>
      </c>
      <c r="F16" s="102"/>
      <c r="G16" s="102">
        <f>VLOOKUP(A16,[1]PN!B11:D1908,2,FALSE)</f>
        <v>5122.6000000000004</v>
      </c>
      <c r="H16" s="180">
        <f t="shared" si="2"/>
        <v>-0.68555030648498805</v>
      </c>
    </row>
    <row r="17" spans="1:8">
      <c r="A17" s="198" t="s">
        <v>1883</v>
      </c>
      <c r="B17" s="102" t="str">
        <f>VLOOKUP(A17,[1]PN!B12:D1909,3, FALSE)</f>
        <v>C782 Cyan Extra High Yield Return Program Print Cartridge (15k)</v>
      </c>
      <c r="C17" s="33">
        <v>6805.63</v>
      </c>
      <c r="D17" s="34">
        <f t="shared" si="0"/>
        <v>7145.9115000000002</v>
      </c>
      <c r="E17" s="34">
        <f t="shared" si="1"/>
        <v>8003.4208800000006</v>
      </c>
      <c r="F17" s="102"/>
      <c r="G17" s="102">
        <f>VLOOKUP(A17,[1]PN!B12:D1909,2,FALSE)</f>
        <v>11064.03</v>
      </c>
      <c r="H17" s="180">
        <f t="shared" si="2"/>
        <v>-0.38488688118163095</v>
      </c>
    </row>
    <row r="18" spans="1:8">
      <c r="A18" s="198" t="s">
        <v>1885</v>
      </c>
      <c r="B18" s="102" t="str">
        <f>VLOOKUP(A18,[1]PN!B13:D1910,3, FALSE)</f>
        <v>C782 Black Extra High Yield Return Program Print Cartridge (15k)</v>
      </c>
      <c r="C18" s="33">
        <v>3275.9645</v>
      </c>
      <c r="D18" s="34">
        <f t="shared" si="0"/>
        <v>3439.762725</v>
      </c>
      <c r="E18" s="34">
        <f t="shared" si="1"/>
        <v>3852.5342520000004</v>
      </c>
      <c r="F18" s="102"/>
      <c r="G18" s="102">
        <f>VLOOKUP(A18,[1]PN!B13:D1910,2,FALSE)</f>
        <v>5315.26</v>
      </c>
      <c r="H18" s="180">
        <f t="shared" si="2"/>
        <v>-0.38366806139304571</v>
      </c>
    </row>
    <row r="19" spans="1:8">
      <c r="A19" s="198" t="s">
        <v>1887</v>
      </c>
      <c r="B19" s="102" t="str">
        <f>VLOOKUP(A19,[1]PN!B14:D1911,3, FALSE)</f>
        <v>C772 Magenta Extra High Yield Return Program Print Cartridge (15k)</v>
      </c>
      <c r="C19" s="33">
        <v>6805.63</v>
      </c>
      <c r="D19" s="34">
        <f t="shared" si="0"/>
        <v>7145.9115000000002</v>
      </c>
      <c r="E19" s="34">
        <f t="shared" si="1"/>
        <v>8003.4208800000006</v>
      </c>
      <c r="F19" s="102"/>
      <c r="G19" s="102">
        <f>VLOOKUP(A19,[1]PN!B14:D1911,2,FALSE)</f>
        <v>11064.03</v>
      </c>
      <c r="H19" s="180">
        <f t="shared" si="2"/>
        <v>-0.38488688118163095</v>
      </c>
    </row>
    <row r="20" spans="1:8">
      <c r="A20" s="198" t="s">
        <v>1889</v>
      </c>
      <c r="B20" s="102" t="str">
        <f>VLOOKUP(A20,[1]PN!B15:D1912,3, FALSE)</f>
        <v>C772 Yellow Extra High Yield Return Program Print Cartridge (15k)</v>
      </c>
      <c r="C20" s="33">
        <v>6805.63</v>
      </c>
      <c r="D20" s="34">
        <f t="shared" si="0"/>
        <v>7145.9115000000002</v>
      </c>
      <c r="E20" s="34">
        <f t="shared" si="1"/>
        <v>8003.4208800000006</v>
      </c>
      <c r="F20" s="102"/>
      <c r="G20" s="102">
        <f>VLOOKUP(A20,[1]PN!B15:D1912,2,FALSE)</f>
        <v>11064.03</v>
      </c>
      <c r="H20" s="180">
        <f t="shared" si="2"/>
        <v>-0.38488688118163095</v>
      </c>
    </row>
    <row r="21" spans="1:8">
      <c r="A21" s="198" t="s">
        <v>1959</v>
      </c>
      <c r="B21" s="102" t="str">
        <f>VLOOKUP(A21,[1]PN!B16:D1913,3, FALSE)</f>
        <v>High Yield Return Program Cartridge (9K) (E35x)</v>
      </c>
      <c r="C21" s="33">
        <v>3030.3175000000001</v>
      </c>
      <c r="D21" s="34">
        <f t="shared" si="0"/>
        <v>3181.8333750000002</v>
      </c>
      <c r="E21" s="34">
        <f t="shared" si="1"/>
        <v>3563.6533800000007</v>
      </c>
      <c r="F21" s="102"/>
      <c r="G21" s="102">
        <f>VLOOKUP(A21,[1]PN!B16:D1913,2,FALSE)</f>
        <v>5566.2</v>
      </c>
      <c r="H21" s="180">
        <f t="shared" si="2"/>
        <v>-0.45558594732492541</v>
      </c>
    </row>
    <row r="22" spans="1:8">
      <c r="A22" s="198" t="s">
        <v>1952</v>
      </c>
      <c r="B22" s="102" t="str">
        <f>VLOOKUP(A22,[1]PN!B18:D1915,3, FALSE)</f>
        <v>Photoconductor Kit</v>
      </c>
      <c r="C22" s="33">
        <v>719.62490000000014</v>
      </c>
      <c r="D22" s="34">
        <f t="shared" si="0"/>
        <v>755.6061450000002</v>
      </c>
      <c r="E22" s="34">
        <f t="shared" si="1"/>
        <v>846.27888240000027</v>
      </c>
      <c r="F22" s="102"/>
      <c r="G22" s="102">
        <f>VLOOKUP(A22,[1]PN!B18:D1915,2,FALSE)</f>
        <v>1066.31</v>
      </c>
      <c r="H22" s="180">
        <f t="shared" si="2"/>
        <v>-0.32512599525466312</v>
      </c>
    </row>
    <row r="23" spans="1:8">
      <c r="A23" s="198" t="s">
        <v>1989</v>
      </c>
      <c r="B23" s="102" t="str">
        <f>VLOOKUP(A23,[1]PN!B19:D1916,3, FALSE)</f>
        <v>LexmarkT65x High Yield Return Program Print Cartridge</v>
      </c>
      <c r="C23" s="33">
        <v>6596.2260000000006</v>
      </c>
      <c r="D23" s="34">
        <f t="shared" si="0"/>
        <v>6926.0373000000009</v>
      </c>
      <c r="E23" s="34">
        <f t="shared" si="1"/>
        <v>7757.1617760000017</v>
      </c>
      <c r="F23" s="102"/>
      <c r="G23" s="102">
        <f>VLOOKUP(A23,[1]PN!B19:D1916,2,FALSE)</f>
        <v>11176.17</v>
      </c>
      <c r="H23" s="180">
        <f t="shared" si="2"/>
        <v>-0.4097954844996094</v>
      </c>
    </row>
    <row r="24" spans="1:8">
      <c r="A24" s="198" t="s">
        <v>1963</v>
      </c>
      <c r="B24" s="102" t="str">
        <f>VLOOKUP(A24,[1]PN!B20:D1917,3, FALSE)</f>
        <v>E36x/460 9k LRP</v>
      </c>
      <c r="C24" s="33">
        <v>3044.4119999999998</v>
      </c>
      <c r="D24" s="34">
        <f t="shared" si="0"/>
        <v>3196.6325999999999</v>
      </c>
      <c r="E24" s="34">
        <f t="shared" si="1"/>
        <v>3580.2285120000001</v>
      </c>
      <c r="F24" s="102"/>
      <c r="G24" s="102">
        <f>VLOOKUP(A24,[1]PN!B20:D1917,2,FALSE)</f>
        <v>5184.78</v>
      </c>
      <c r="H24" s="180">
        <f t="shared" si="2"/>
        <v>-0.41281751588302684</v>
      </c>
    </row>
    <row r="25" spans="1:8">
      <c r="A25" s="198" t="s">
        <v>2066</v>
      </c>
      <c r="B25" s="102" t="str">
        <f>VLOOKUP(A25,[1]PN!B21:D1918,3, FALSE)</f>
        <v>Lexmark X65X High Yield Return Program Cartridge</v>
      </c>
      <c r="C25" s="33">
        <v>6596.2260000000006</v>
      </c>
      <c r="D25" s="34">
        <f t="shared" si="0"/>
        <v>6926.0373000000009</v>
      </c>
      <c r="E25" s="34">
        <f t="shared" si="1"/>
        <v>7757.1617760000017</v>
      </c>
      <c r="F25" s="102"/>
      <c r="G25" s="102">
        <f>VLOOKUP(A25,[1]PN!B21:D1918,2,FALSE)</f>
        <v>11176.17</v>
      </c>
      <c r="H25" s="180">
        <f t="shared" si="2"/>
        <v>-0.4097954844996094</v>
      </c>
    </row>
    <row r="26" spans="1:8">
      <c r="A26" s="198" t="s">
        <v>1357</v>
      </c>
      <c r="B26" s="102" t="str">
        <f>VLOOKUP(A26,[1]PN!B22:D1919,3, FALSE)</f>
        <v>E26x/36x/460 PC 30k</v>
      </c>
      <c r="C26" s="33">
        <v>718.81950000000006</v>
      </c>
      <c r="D26" s="34">
        <f t="shared" si="0"/>
        <v>754.76047500000004</v>
      </c>
      <c r="E26" s="34">
        <f t="shared" si="1"/>
        <v>845.3317320000001</v>
      </c>
      <c r="F26" s="102"/>
      <c r="G26" s="102">
        <f>VLOOKUP(A26,[1]PN!B22:D1919,2,FALSE)</f>
        <v>1049.6300000000001</v>
      </c>
      <c r="H26" s="180">
        <f t="shared" si="2"/>
        <v>-0.31516867848670488</v>
      </c>
    </row>
    <row r="27" spans="1:8">
      <c r="A27" s="198" t="s">
        <v>1425</v>
      </c>
      <c r="B27" s="102" t="str">
        <f>VLOOKUP(A27,[1]PN!B24:D1921,3, FALSE)</f>
        <v>Photoconductor Kit (25K)</v>
      </c>
      <c r="C27" s="33">
        <v>1233.8728000000001</v>
      </c>
      <c r="D27" s="34">
        <f t="shared" si="0"/>
        <v>1295.5664400000001</v>
      </c>
      <c r="E27" s="34">
        <f t="shared" si="1"/>
        <v>1451.0344128000002</v>
      </c>
      <c r="F27" s="102"/>
      <c r="G27" s="102">
        <f>VLOOKUP(A27,[1]PN!B24:D1921,2,FALSE)</f>
        <v>1277.23</v>
      </c>
      <c r="H27" s="180">
        <f t="shared" si="2"/>
        <v>-3.3946274359355731E-2</v>
      </c>
    </row>
    <row r="28" spans="1:8">
      <c r="A28" s="198" t="s">
        <v>1782</v>
      </c>
      <c r="B28" s="102" t="str">
        <f>VLOOKUP(A28,[1]PN!B25:D1922,3, FALSE)</f>
        <v>Photoconductor Unit (Single Unit)</v>
      </c>
      <c r="C28" s="33">
        <v>497.33450000000005</v>
      </c>
      <c r="D28" s="34">
        <f t="shared" si="0"/>
        <v>522.20122500000002</v>
      </c>
      <c r="E28" s="34">
        <f t="shared" si="1"/>
        <v>584.86537200000009</v>
      </c>
      <c r="F28" s="102"/>
      <c r="G28" s="102">
        <f>VLOOKUP(A28,[1]PN!B25:D1922,2,FALSE)</f>
        <v>788.27</v>
      </c>
      <c r="H28" s="180">
        <f t="shared" si="2"/>
        <v>-0.36908102553693523</v>
      </c>
    </row>
    <row r="29" spans="1:8">
      <c r="A29" s="198" t="s">
        <v>1784</v>
      </c>
      <c r="B29" s="102" t="str">
        <f>VLOOKUP(A29,[1]PN!B26:D1923,3, FALSE)</f>
        <v>Photoconductor Unit (Multi-Pack)</v>
      </c>
      <c r="C29" s="33">
        <v>1989.3380000000002</v>
      </c>
      <c r="D29" s="34">
        <f t="shared" si="0"/>
        <v>2088.8049000000001</v>
      </c>
      <c r="E29" s="34">
        <f t="shared" si="1"/>
        <v>2339.4614880000004</v>
      </c>
      <c r="F29" s="102"/>
      <c r="G29" s="102">
        <f>VLOOKUP(A29,[1]PN!B26:D1923,2,FALSE)</f>
        <v>3152.64</v>
      </c>
      <c r="H29" s="180">
        <f t="shared" si="2"/>
        <v>-0.36899297097036127</v>
      </c>
    </row>
    <row r="30" spans="1:8">
      <c r="A30" s="198" t="s">
        <v>1785</v>
      </c>
      <c r="B30" s="102" t="str">
        <f>VLOOKUP(A30,[1]PN!B27:D1924,3, FALSE)</f>
        <v>Waste Toner Box</v>
      </c>
      <c r="C30" s="33">
        <v>155.0395</v>
      </c>
      <c r="D30" s="34">
        <f t="shared" si="0"/>
        <v>162.79147500000002</v>
      </c>
      <c r="E30" s="34">
        <f t="shared" si="1"/>
        <v>182.32645200000005</v>
      </c>
      <c r="F30" s="102"/>
      <c r="G30" s="102">
        <f>VLOOKUP(A30,[1]PN!B27:D1924,2,FALSE)</f>
        <v>246.36</v>
      </c>
      <c r="H30" s="180">
        <f t="shared" si="2"/>
        <v>-0.37067908751420686</v>
      </c>
    </row>
    <row r="31" spans="1:8">
      <c r="A31" s="198" t="s">
        <v>1768</v>
      </c>
      <c r="B31" s="102" t="str">
        <f>VLOOKUP(A31,[1]PN!B28:D1925,3, FALSE)</f>
        <v>C73x Black  Return Program Print Cartridge (8k)</v>
      </c>
      <c r="C31" s="33">
        <v>2238.2066</v>
      </c>
      <c r="D31" s="34">
        <f t="shared" si="0"/>
        <v>2350.1169300000001</v>
      </c>
      <c r="E31" s="34">
        <f t="shared" si="1"/>
        <v>2632.1309616000003</v>
      </c>
      <c r="F31" s="102"/>
      <c r="G31" s="102">
        <f>VLOOKUP(A31,[1]PN!B28:D1925,2,FALSE)</f>
        <v>3546.14</v>
      </c>
      <c r="H31" s="180">
        <f t="shared" si="2"/>
        <v>-0.36883298459733682</v>
      </c>
    </row>
    <row r="32" spans="1:8">
      <c r="A32" s="198" t="s">
        <v>1770</v>
      </c>
      <c r="B32" s="102" t="str">
        <f>VLOOKUP(A32,[1]PN!B29:D1926,3, FALSE)</f>
        <v>C73x Magenta Return Program Print Cartridge (6k)</v>
      </c>
      <c r="C32" s="33">
        <v>3575.9760000000001</v>
      </c>
      <c r="D32" s="34">
        <f t="shared" si="0"/>
        <v>3754.7748000000001</v>
      </c>
      <c r="E32" s="34">
        <f t="shared" si="1"/>
        <v>4205.3477760000005</v>
      </c>
      <c r="F32" s="102"/>
      <c r="G32" s="102">
        <f>VLOOKUP(A32,[1]PN!B29:D1926,2,FALSE)</f>
        <v>5666.24</v>
      </c>
      <c r="H32" s="180">
        <f t="shared" si="2"/>
        <v>-0.36889789348845087</v>
      </c>
    </row>
    <row r="33" spans="1:8">
      <c r="A33" s="198" t="s">
        <v>1766</v>
      </c>
      <c r="B33" s="102" t="str">
        <f>VLOOKUP(A33,[1]PN!B30:D1927,3, FALSE)</f>
        <v>C73X Cyan  Return Program Print Cartridge (6k)</v>
      </c>
      <c r="C33" s="33">
        <v>3575.9760000000001</v>
      </c>
      <c r="D33" s="34">
        <f t="shared" si="0"/>
        <v>3754.7748000000001</v>
      </c>
      <c r="E33" s="34">
        <f t="shared" si="1"/>
        <v>4205.3477760000005</v>
      </c>
      <c r="F33" s="102"/>
      <c r="G33" s="102">
        <f>VLOOKUP(A33,[1]PN!B30:D1927,2,FALSE)</f>
        <v>5666.24</v>
      </c>
      <c r="H33" s="180">
        <f t="shared" si="2"/>
        <v>-0.36889789348845087</v>
      </c>
    </row>
    <row r="34" spans="1:8">
      <c r="A34" s="198" t="s">
        <v>1772</v>
      </c>
      <c r="B34" s="102" t="str">
        <f>VLOOKUP(A34,[1]PN!B31:D1928,3, FALSE)</f>
        <v>C73x Yellow Return Program Print Cartridge (6k)</v>
      </c>
      <c r="C34" s="33">
        <v>3575.9760000000001</v>
      </c>
      <c r="D34" s="34">
        <f t="shared" si="0"/>
        <v>3754.7748000000001</v>
      </c>
      <c r="E34" s="34">
        <f t="shared" si="1"/>
        <v>4205.3477760000005</v>
      </c>
      <c r="F34" s="102"/>
      <c r="G34" s="102">
        <f>VLOOKUP(A34,[1]PN!B31:D1928,2,FALSE)</f>
        <v>5666.24</v>
      </c>
      <c r="H34" s="180">
        <f t="shared" si="2"/>
        <v>-0.36889789348845087</v>
      </c>
    </row>
    <row r="35" spans="1:8">
      <c r="A35" s="198" t="s">
        <v>1789</v>
      </c>
      <c r="B35" s="102" t="str">
        <f>VLOOKUP(A35,[1]PN!B32:D1929,3, FALSE)</f>
        <v>C736 Black High Yield Return Program Print Cartridge (12k)</v>
      </c>
      <c r="C35" s="33">
        <v>3357.3099000000007</v>
      </c>
      <c r="D35" s="34">
        <f t="shared" si="0"/>
        <v>3525.1753950000007</v>
      </c>
      <c r="E35" s="34">
        <f t="shared" si="1"/>
        <v>3948.1964424000012</v>
      </c>
      <c r="F35" s="102"/>
      <c r="G35" s="102">
        <f>VLOOKUP(A35,[1]PN!B32:D1929,2,FALSE)</f>
        <v>4765.0200000000004</v>
      </c>
      <c r="H35" s="180">
        <f t="shared" si="2"/>
        <v>-0.29542585340670124</v>
      </c>
    </row>
    <row r="36" spans="1:8">
      <c r="A36" s="198" t="s">
        <v>1787</v>
      </c>
      <c r="B36" s="102" t="str">
        <f>VLOOKUP(A36,[1]PN!B33:D1930,3, FALSE)</f>
        <v>C736 Cyan High Yield Return Program Print Cartridge (10k)</v>
      </c>
      <c r="C36" s="33">
        <v>5959.96</v>
      </c>
      <c r="D36" s="34">
        <f t="shared" si="0"/>
        <v>6257.9580000000005</v>
      </c>
      <c r="E36" s="34">
        <f t="shared" si="1"/>
        <v>7008.9129600000015</v>
      </c>
      <c r="F36" s="102"/>
      <c r="G36" s="102">
        <f>VLOOKUP(A36,[1]PN!B33:D1930,2,FALSE)</f>
        <v>8982.2900000000009</v>
      </c>
      <c r="H36" s="180">
        <f t="shared" si="2"/>
        <v>-0.33647655553316586</v>
      </c>
    </row>
    <row r="37" spans="1:8">
      <c r="A37" s="198" t="s">
        <v>1791</v>
      </c>
      <c r="B37" s="102" t="str">
        <f>VLOOKUP(A37,[1]PN!B34:D1931,3, FALSE)</f>
        <v>C736 Magenta High Yield Return Program Print Cartridge (10k)</v>
      </c>
      <c r="C37" s="33">
        <v>5959.96</v>
      </c>
      <c r="D37" s="34">
        <f t="shared" si="0"/>
        <v>6257.9580000000005</v>
      </c>
      <c r="E37" s="34">
        <f t="shared" si="1"/>
        <v>7008.9129600000015</v>
      </c>
      <c r="F37" s="102"/>
      <c r="G37" s="102">
        <f>VLOOKUP(A37,[1]PN!B34:D1931,2,FALSE)</f>
        <v>8982.2900000000009</v>
      </c>
      <c r="H37" s="180">
        <f t="shared" si="2"/>
        <v>-0.33647655553316586</v>
      </c>
    </row>
    <row r="38" spans="1:8">
      <c r="A38" s="198" t="s">
        <v>1793</v>
      </c>
      <c r="B38" s="102" t="str">
        <f>VLOOKUP(A38,[1]PN!B35:D1932,3, FALSE)</f>
        <v>C736 Yellow High Yield Return Program Print Cartridge (10k)</v>
      </c>
      <c r="C38" s="33">
        <v>5959.96</v>
      </c>
      <c r="D38" s="34">
        <f t="shared" si="0"/>
        <v>6257.9580000000005</v>
      </c>
      <c r="E38" s="34">
        <f t="shared" si="1"/>
        <v>7008.9129600000015</v>
      </c>
      <c r="F38" s="102"/>
      <c r="G38" s="102">
        <f>VLOOKUP(A38,[1]PN!B35:D1932,2,FALSE)</f>
        <v>8982.2900000000009</v>
      </c>
      <c r="H38" s="180">
        <f t="shared" si="2"/>
        <v>-0.33647655553316586</v>
      </c>
    </row>
    <row r="39" spans="1:8">
      <c r="A39" s="198" t="s">
        <v>2459</v>
      </c>
      <c r="B39" s="102" t="str">
        <f>VLOOKUP(A39,[1]PN!B36:D1933,3, FALSE)</f>
        <v>Black Extra High Yield Return Program toner Cartridge 12k</v>
      </c>
      <c r="C39" s="33">
        <v>3357.3099000000007</v>
      </c>
      <c r="D39" s="34">
        <f t="shared" si="0"/>
        <v>3525.1753950000007</v>
      </c>
      <c r="E39" s="34">
        <f t="shared" si="1"/>
        <v>3948.1964424000012</v>
      </c>
      <c r="F39" s="102"/>
      <c r="G39" s="102">
        <f>VLOOKUP(A39,[1]PN!B36:D1933,2,FALSE)</f>
        <v>4902.1000000000004</v>
      </c>
      <c r="H39" s="180">
        <f t="shared" si="2"/>
        <v>-0.31512823075824636</v>
      </c>
    </row>
    <row r="40" spans="1:8">
      <c r="A40" s="198" t="s">
        <v>2463</v>
      </c>
      <c r="B40" s="102" t="str">
        <f>VLOOKUP(A40,[1]PN!B37:D1934,3, FALSE)</f>
        <v>Magenta  Return Program toner  cartridge  7k</v>
      </c>
      <c r="C40" s="33">
        <v>4171.9719999999998</v>
      </c>
      <c r="D40" s="34">
        <f t="shared" si="0"/>
        <v>4380.5706</v>
      </c>
      <c r="E40" s="34">
        <f t="shared" si="1"/>
        <v>4906.2390720000003</v>
      </c>
      <c r="F40" s="102"/>
      <c r="G40" s="102">
        <f>VLOOKUP(A40,[1]PN!B37:D1934,2,FALSE)</f>
        <v>6221.6031156869849</v>
      </c>
      <c r="H40" s="180">
        <f t="shared" si="2"/>
        <v>-0.32943777955220249</v>
      </c>
    </row>
    <row r="41" spans="1:8">
      <c r="A41" s="198" t="s">
        <v>2461</v>
      </c>
      <c r="B41" s="102" t="str">
        <f>VLOOKUP(A41,[1]PN!B38:D1935,3, FALSE)</f>
        <v>Cyan Return Program toner  cartridge 7k</v>
      </c>
      <c r="C41" s="33">
        <v>4171.9719999999998</v>
      </c>
      <c r="D41" s="34">
        <f t="shared" si="0"/>
        <v>4380.5706</v>
      </c>
      <c r="E41" s="34">
        <f t="shared" si="1"/>
        <v>4906.2390720000003</v>
      </c>
      <c r="F41" s="102"/>
      <c r="G41" s="102">
        <f>VLOOKUP(A41,[1]PN!B38:D1935,2,FALSE)</f>
        <v>6221.6031156869849</v>
      </c>
      <c r="H41" s="180">
        <f t="shared" si="2"/>
        <v>-0.32943777955220249</v>
      </c>
    </row>
    <row r="42" spans="1:8">
      <c r="A42" s="198" t="s">
        <v>2465</v>
      </c>
      <c r="B42" s="102" t="str">
        <f>VLOOKUP(A42,[1]PN!B39:D1936,3, FALSE)</f>
        <v>Yellow  Return Program toner  cartridge  7k</v>
      </c>
      <c r="C42" s="33">
        <v>4171.9719999999998</v>
      </c>
      <c r="D42" s="34">
        <f t="shared" si="0"/>
        <v>4380.5706</v>
      </c>
      <c r="E42" s="34">
        <f t="shared" si="1"/>
        <v>4906.2390720000003</v>
      </c>
      <c r="F42" s="102"/>
      <c r="G42" s="102">
        <f>VLOOKUP(A42,[1]PN!B39:D1936,2,FALSE)</f>
        <v>6221.6031156869849</v>
      </c>
      <c r="H42" s="180">
        <f t="shared" si="2"/>
        <v>-0.32943777955220249</v>
      </c>
    </row>
    <row r="43" spans="1:8">
      <c r="A43" s="198" t="s">
        <v>2484</v>
      </c>
      <c r="B43" s="102" t="str">
        <f>VLOOKUP(A43,[1]PN!B40:D1937,3, FALSE)</f>
        <v>Black Extra High Yield Return Program toner Cartridge 12k</v>
      </c>
      <c r="C43" s="33">
        <v>3357.3099000000007</v>
      </c>
      <c r="D43" s="34">
        <f t="shared" si="0"/>
        <v>3525.1753950000007</v>
      </c>
      <c r="E43" s="34">
        <f t="shared" si="1"/>
        <v>3948.1964424000012</v>
      </c>
      <c r="F43" s="102"/>
      <c r="G43" s="102">
        <f>VLOOKUP(A43,[1]PN!B40:D1937,2,FALSE)</f>
        <v>4902.1000000000004</v>
      </c>
      <c r="H43" s="180">
        <f t="shared" si="2"/>
        <v>-0.31512823075824636</v>
      </c>
    </row>
    <row r="44" spans="1:8">
      <c r="A44" s="198" t="s">
        <v>2485</v>
      </c>
      <c r="B44" s="102" t="str">
        <f>VLOOKUP(A44,[1]PN!B41:D1938,3, FALSE)</f>
        <v>Cyan Return Program toner  cartridge 7k</v>
      </c>
      <c r="C44" s="33">
        <v>4171.9719999999998</v>
      </c>
      <c r="D44" s="34">
        <f t="shared" si="0"/>
        <v>4380.5706</v>
      </c>
      <c r="E44" s="34">
        <f t="shared" si="1"/>
        <v>4906.2390720000003</v>
      </c>
      <c r="F44" s="102"/>
      <c r="G44" s="102">
        <f>VLOOKUP(A44,[1]PN!B41:D1938,2,FALSE)</f>
        <v>6221.6031156869849</v>
      </c>
      <c r="H44" s="180">
        <f t="shared" si="2"/>
        <v>-0.32943777955220249</v>
      </c>
    </row>
    <row r="45" spans="1:8">
      <c r="A45" s="198" t="s">
        <v>2486</v>
      </c>
      <c r="B45" s="102" t="str">
        <f>VLOOKUP(A45,[1]PN!B42:D1939,3, FALSE)</f>
        <v>Magenta  Return Program toner  cartridge  7k</v>
      </c>
      <c r="C45" s="33">
        <v>4171.9719999999998</v>
      </c>
      <c r="D45" s="34">
        <f t="shared" si="0"/>
        <v>4380.5706</v>
      </c>
      <c r="E45" s="34">
        <f t="shared" si="1"/>
        <v>4906.2390720000003</v>
      </c>
      <c r="F45" s="102"/>
      <c r="G45" s="102">
        <f>VLOOKUP(A45,[1]PN!B42:D1939,2,FALSE)</f>
        <v>6221.6031156869849</v>
      </c>
      <c r="H45" s="180">
        <f t="shared" si="2"/>
        <v>-0.32943777955220249</v>
      </c>
    </row>
    <row r="46" spans="1:8">
      <c r="A46" s="198" t="s">
        <v>2487</v>
      </c>
      <c r="B46" s="102" t="str">
        <f>VLOOKUP(A46,[1]PN!B43:D1940,3, FALSE)</f>
        <v>Yellow  Return Program toner  cartridge  7k</v>
      </c>
      <c r="C46" s="33">
        <v>4171.9719999999998</v>
      </c>
      <c r="D46" s="34">
        <f t="shared" si="0"/>
        <v>4380.5706</v>
      </c>
      <c r="E46" s="34">
        <f t="shared" si="1"/>
        <v>4906.2390720000003</v>
      </c>
      <c r="F46" s="102"/>
      <c r="G46" s="102">
        <f>VLOOKUP(A46,[1]PN!B43:D1940,2,FALSE)</f>
        <v>6221.6031156869849</v>
      </c>
      <c r="H46" s="180">
        <f t="shared" si="2"/>
        <v>-0.32943777955220249</v>
      </c>
    </row>
    <row r="47" spans="1:8">
      <c r="A47" s="198" t="s">
        <v>2362</v>
      </c>
      <c r="B47" s="102" t="str">
        <f>VLOOKUP(A47,[1]PN!B44:D1941,3, FALSE)</f>
        <v>C925 Black Toner Cartridge High Regular</v>
      </c>
      <c r="C47" s="33">
        <v>3221.6000000000004</v>
      </c>
      <c r="D47" s="34">
        <f t="shared" si="0"/>
        <v>3382.6800000000007</v>
      </c>
      <c r="E47" s="34">
        <f t="shared" si="1"/>
        <v>3788.6016000000013</v>
      </c>
      <c r="F47" s="102"/>
      <c r="G47" s="102">
        <f>VLOOKUP(A47,[1]PN!B44:D1941,2,FALSE)</f>
        <v>4327.32</v>
      </c>
      <c r="H47" s="180">
        <f t="shared" si="2"/>
        <v>-0.25552073800874431</v>
      </c>
    </row>
    <row r="48" spans="1:8">
      <c r="A48" s="198" t="s">
        <v>2364</v>
      </c>
      <c r="B48" s="102" t="str">
        <f>VLOOKUP(A48,[1]PN!B45:D1942,3, FALSE)</f>
        <v>C925 Cyan Toner Cartridge High Regular</v>
      </c>
      <c r="C48" s="33">
        <v>4349.1600000000008</v>
      </c>
      <c r="D48" s="34">
        <f t="shared" si="0"/>
        <v>4566.6180000000013</v>
      </c>
      <c r="E48" s="34">
        <f t="shared" si="1"/>
        <v>5114.6121600000015</v>
      </c>
      <c r="F48" s="102"/>
      <c r="G48" s="102">
        <f>VLOOKUP(A48,[1]PN!B45:D1942,2,FALSE)</f>
        <v>6901.24</v>
      </c>
      <c r="H48" s="180">
        <f t="shared" si="2"/>
        <v>-0.369800209817366</v>
      </c>
    </row>
    <row r="49" spans="1:8">
      <c r="A49" s="198" t="s">
        <v>2368</v>
      </c>
      <c r="B49" s="102" t="str">
        <f>VLOOKUP(A49,[1]PN!B46:D1943,3, FALSE)</f>
        <v>C925 Yellow Toner Cartridge High Regular</v>
      </c>
      <c r="C49" s="33">
        <v>4349.1600000000008</v>
      </c>
      <c r="D49" s="34">
        <f t="shared" si="0"/>
        <v>4566.6180000000013</v>
      </c>
      <c r="E49" s="34">
        <f t="shared" si="1"/>
        <v>5114.6121600000015</v>
      </c>
      <c r="F49" s="102"/>
      <c r="G49" s="102">
        <f>VLOOKUP(A49,[1]PN!B46:D1943,2,FALSE)</f>
        <v>6901.24</v>
      </c>
      <c r="H49" s="180">
        <f t="shared" si="2"/>
        <v>-0.369800209817366</v>
      </c>
    </row>
    <row r="50" spans="1:8">
      <c r="A50" s="198" t="s">
        <v>2366</v>
      </c>
      <c r="B50" s="102" t="str">
        <f>VLOOKUP(A50,[1]PN!B47:D1944,3, FALSE)</f>
        <v>C925 Magenta Toner Cartridge High Regula</v>
      </c>
      <c r="C50" s="33">
        <v>4349.1600000000008</v>
      </c>
      <c r="D50" s="34">
        <f t="shared" si="0"/>
        <v>4566.6180000000013</v>
      </c>
      <c r="E50" s="34">
        <f t="shared" si="1"/>
        <v>5114.6121600000015</v>
      </c>
      <c r="F50" s="102"/>
      <c r="G50" s="102">
        <f>VLOOKUP(A50,[1]PN!B47:D1944,2,FALSE)</f>
        <v>6901.24</v>
      </c>
      <c r="H50" s="180">
        <f t="shared" si="2"/>
        <v>-0.369800209817366</v>
      </c>
    </row>
    <row r="51" spans="1:8">
      <c r="A51" s="198" t="s">
        <v>2370</v>
      </c>
      <c r="B51" s="102" t="str">
        <f>VLOOKUP(A51,[1]PN!B48:D1945,3, FALSE)</f>
        <v>C925 Black Imaging Unit Standard Regular</v>
      </c>
      <c r="C51" s="33">
        <v>2305.0548000000003</v>
      </c>
      <c r="D51" s="34">
        <f t="shared" si="0"/>
        <v>2420.3075400000002</v>
      </c>
      <c r="E51" s="34">
        <f t="shared" si="1"/>
        <v>2710.7444448000006</v>
      </c>
      <c r="F51" s="102"/>
      <c r="G51" s="102">
        <f>VLOOKUP(A51,[1]PN!B48:D1945,2,FALSE)</f>
        <v>2481.42</v>
      </c>
      <c r="H51" s="180">
        <f t="shared" si="2"/>
        <v>-7.1074304229030036E-2</v>
      </c>
    </row>
    <row r="52" spans="1:8">
      <c r="A52" s="198" t="s">
        <v>2372</v>
      </c>
      <c r="B52" s="102" t="str">
        <f>VLOOKUP(A52,[1]PN!B49:D1946,3, FALSE)</f>
        <v>C925 Cyan Imaging Unit Standard Regular</v>
      </c>
      <c r="C52" s="33">
        <v>2506.4048000000003</v>
      </c>
      <c r="D52" s="34">
        <f t="shared" si="0"/>
        <v>2631.7250400000003</v>
      </c>
      <c r="E52" s="34">
        <f t="shared" si="1"/>
        <v>2947.5320448000007</v>
      </c>
      <c r="F52" s="102"/>
      <c r="G52" s="102">
        <f>VLOOKUP(A52,[1]PN!B49:D1946,2,FALSE)</f>
        <v>2698.23</v>
      </c>
      <c r="H52" s="180">
        <f t="shared" si="2"/>
        <v>-7.1092975765594396E-2</v>
      </c>
    </row>
    <row r="53" spans="1:8">
      <c r="A53" s="198" t="s">
        <v>2374</v>
      </c>
      <c r="B53" s="102" t="str">
        <f>VLOOKUP(A53,[1]PN!B50:D1947,3, FALSE)</f>
        <v>C925 Magenta Imaging Unit Standard Regul</v>
      </c>
      <c r="C53" s="33">
        <v>2506.4048000000003</v>
      </c>
      <c r="D53" s="34">
        <f t="shared" si="0"/>
        <v>2631.7250400000003</v>
      </c>
      <c r="E53" s="34">
        <f t="shared" si="1"/>
        <v>2947.5320448000007</v>
      </c>
      <c r="F53" s="102"/>
      <c r="G53" s="102">
        <f>VLOOKUP(A53,[1]PN!B50:D1947,2,FALSE)</f>
        <v>2698.23</v>
      </c>
      <c r="H53" s="180">
        <f t="shared" si="2"/>
        <v>-7.1092975765594396E-2</v>
      </c>
    </row>
    <row r="54" spans="1:8">
      <c r="A54" s="198" t="s">
        <v>2376</v>
      </c>
      <c r="B54" s="102" t="str">
        <f>VLOOKUP(A54,[1]PN!B51:D1948,3, FALSE)</f>
        <v>C925 Yellow Imaging Unit Standard Regula</v>
      </c>
      <c r="C54" s="33">
        <v>2506.4048000000003</v>
      </c>
      <c r="D54" s="34">
        <f t="shared" si="0"/>
        <v>2631.7250400000003</v>
      </c>
      <c r="E54" s="34">
        <f t="shared" si="1"/>
        <v>2947.5320448000007</v>
      </c>
      <c r="F54" s="102"/>
      <c r="G54" s="102">
        <f>VLOOKUP(A54,[1]PN!B51:D1948,2,FALSE)</f>
        <v>2698.23</v>
      </c>
      <c r="H54" s="180">
        <f t="shared" si="2"/>
        <v>-7.1092975765594396E-2</v>
      </c>
    </row>
    <row r="55" spans="1:8">
      <c r="A55" s="198" t="s">
        <v>2510</v>
      </c>
      <c r="B55" s="102" t="str">
        <f>VLOOKUP(A55,[1]PN!B52:D1949,3, FALSE)</f>
        <v>Black Extra High Yield Return Program 10k</v>
      </c>
      <c r="C55" s="33">
        <v>3491.0063</v>
      </c>
      <c r="D55" s="34">
        <f t="shared" si="0"/>
        <v>3665.556615</v>
      </c>
      <c r="E55" s="34">
        <f t="shared" si="1"/>
        <v>4105.4234088000003</v>
      </c>
      <c r="F55" s="102"/>
      <c r="G55" s="102">
        <f>VLOOKUP(A55,[1]PN!B52:D1949,2,FALSE)</f>
        <v>5726.85</v>
      </c>
      <c r="H55" s="180">
        <f t="shared" si="2"/>
        <v>-0.39041422422448646</v>
      </c>
    </row>
    <row r="56" spans="1:8">
      <c r="A56" s="198" t="s">
        <v>1310</v>
      </c>
      <c r="B56" s="102" t="str">
        <f>VLOOKUP(A56,[1]PN!B53:D1950,3, FALSE)</f>
        <v>Imaging Unit Return Program 60k</v>
      </c>
      <c r="C56" s="33">
        <v>1070.3766000000001</v>
      </c>
      <c r="D56" s="34">
        <f t="shared" si="0"/>
        <v>1123.89543</v>
      </c>
      <c r="E56" s="34">
        <f t="shared" si="1"/>
        <v>1258.7628816000001</v>
      </c>
      <c r="F56" s="102"/>
      <c r="G56" s="102">
        <f>VLOOKUP(A56,[1]PN!B53:D1950,2,FALSE)</f>
        <v>1080.21</v>
      </c>
      <c r="H56" s="180">
        <f t="shared" si="2"/>
        <v>-9.1032299275140786E-3</v>
      </c>
    </row>
  </sheetData>
  <conditionalFormatting sqref="A7:A56">
    <cfRule type="cellIs" dxfId="40" priority="2" stopIfTrue="1" operator="greaterThan">
      <formula>0</formula>
    </cfRule>
    <cfRule type="expression" dxfId="39" priority="3" stopIfTrue="1">
      <formula>ISERROR($B7)</formula>
    </cfRule>
  </conditionalFormatting>
  <conditionalFormatting sqref="C7:C56">
    <cfRule type="expression" dxfId="38" priority="1" stopIfTrue="1">
      <formula>AND(C7&lt;&gt;0,C7&lt;&gt;"")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3"/>
  <sheetViews>
    <sheetView workbookViewId="0">
      <selection activeCell="N13" sqref="N13"/>
    </sheetView>
  </sheetViews>
  <sheetFormatPr defaultColWidth="8.85546875" defaultRowHeight="15"/>
  <cols>
    <col min="1" max="1" width="19.42578125" customWidth="1"/>
    <col min="2" max="2" width="65.85546875" customWidth="1"/>
    <col min="3" max="3" width="22" customWidth="1"/>
    <col min="4" max="4" width="21.7109375" customWidth="1"/>
    <col min="5" max="5" width="17.7109375" customWidth="1"/>
    <col min="6" max="7" width="0" hidden="1" customWidth="1"/>
  </cols>
  <sheetData>
    <row r="1" spans="1:8" ht="16.5">
      <c r="A1" s="277" t="s">
        <v>1346</v>
      </c>
      <c r="B1" s="292" t="s">
        <v>3269</v>
      </c>
      <c r="C1" s="293"/>
      <c r="D1" s="293"/>
      <c r="E1" s="293"/>
      <c r="F1" s="279"/>
      <c r="G1" s="279"/>
      <c r="H1" s="279"/>
    </row>
    <row r="2" spans="1:8">
      <c r="A2" s="280" t="s">
        <v>1347</v>
      </c>
      <c r="B2" s="294">
        <v>41754</v>
      </c>
      <c r="C2" s="293"/>
      <c r="D2" s="293"/>
      <c r="E2" s="293"/>
      <c r="F2" s="279"/>
      <c r="G2" s="279"/>
      <c r="H2" s="279"/>
    </row>
    <row r="3" spans="1:8">
      <c r="A3" s="280" t="s">
        <v>1348</v>
      </c>
      <c r="B3" s="295" t="s">
        <v>3270</v>
      </c>
      <c r="C3" s="293"/>
      <c r="D3" s="293"/>
      <c r="E3" s="293"/>
      <c r="F3" s="279"/>
      <c r="G3" s="279"/>
      <c r="H3" s="279"/>
    </row>
    <row r="4" spans="1:8">
      <c r="A4" s="279"/>
      <c r="B4" s="279"/>
      <c r="C4" s="293"/>
      <c r="D4" s="293"/>
      <c r="E4" s="293"/>
      <c r="F4" s="279"/>
      <c r="G4" s="279"/>
      <c r="H4" s="279"/>
    </row>
    <row r="5" spans="1:8" ht="40.5">
      <c r="A5" s="296" t="s">
        <v>1288</v>
      </c>
      <c r="B5" s="296" t="s">
        <v>1289</v>
      </c>
      <c r="C5" s="285" t="s">
        <v>1344</v>
      </c>
      <c r="D5" s="285" t="s">
        <v>1345</v>
      </c>
      <c r="E5" s="285" t="s">
        <v>3027</v>
      </c>
      <c r="F5" s="279"/>
      <c r="G5" s="279"/>
      <c r="H5" s="285" t="s">
        <v>1371</v>
      </c>
    </row>
    <row r="6" spans="1:8">
      <c r="A6" s="297"/>
      <c r="B6" s="298"/>
      <c r="C6" s="285" t="s">
        <v>1290</v>
      </c>
      <c r="D6" s="285" t="s">
        <v>1290</v>
      </c>
      <c r="E6" s="285" t="s">
        <v>1290</v>
      </c>
      <c r="F6" s="279"/>
      <c r="G6" s="279"/>
      <c r="H6" s="279"/>
    </row>
    <row r="7" spans="1:8">
      <c r="A7" s="299" t="s">
        <v>1088</v>
      </c>
      <c r="B7" s="300" t="s">
        <v>1087</v>
      </c>
      <c r="C7" s="93">
        <v>67351.600000000006</v>
      </c>
      <c r="D7" s="301">
        <v>70719.180000000008</v>
      </c>
      <c r="E7" s="301">
        <v>79205.481600000014</v>
      </c>
      <c r="F7" s="279"/>
      <c r="G7" s="279">
        <v>125068.29999999999</v>
      </c>
      <c r="H7" s="302">
        <v>-0.46148144653761175</v>
      </c>
    </row>
    <row r="8" spans="1:8">
      <c r="A8" s="299" t="s">
        <v>1132</v>
      </c>
      <c r="B8" s="300" t="s">
        <v>1131</v>
      </c>
      <c r="C8" s="93">
        <v>154908.68</v>
      </c>
      <c r="D8" s="301">
        <v>162654.114</v>
      </c>
      <c r="E8" s="301">
        <v>182172.60768000002</v>
      </c>
      <c r="F8" s="279"/>
      <c r="G8" s="279">
        <v>277640.3</v>
      </c>
      <c r="H8" s="302">
        <v>-0.44205261267906715</v>
      </c>
    </row>
    <row r="9" spans="1:8">
      <c r="A9" s="299" t="s">
        <v>1148</v>
      </c>
      <c r="B9" s="300" t="s">
        <v>1147</v>
      </c>
      <c r="C9" s="93">
        <v>14048.8</v>
      </c>
      <c r="D9" s="301">
        <v>14751.24</v>
      </c>
      <c r="E9" s="301">
        <v>16521.388800000001</v>
      </c>
      <c r="F9" s="279"/>
      <c r="G9" s="279">
        <v>10664.5</v>
      </c>
      <c r="H9" s="302">
        <v>0.31734258521262126</v>
      </c>
    </row>
    <row r="10" spans="1:8">
      <c r="A10" s="299" t="s">
        <v>1150</v>
      </c>
      <c r="B10" s="300" t="s">
        <v>1149</v>
      </c>
      <c r="C10" s="93">
        <v>16885.417999999998</v>
      </c>
      <c r="D10" s="301">
        <v>17729.688899999997</v>
      </c>
      <c r="E10" s="301">
        <v>19857.251568</v>
      </c>
      <c r="F10" s="279"/>
      <c r="G10" s="279">
        <v>14285.599999999999</v>
      </c>
      <c r="H10" s="302">
        <v>0.18198871590972726</v>
      </c>
    </row>
    <row r="11" spans="1:8">
      <c r="A11" s="299" t="s">
        <v>1172</v>
      </c>
      <c r="B11" s="300" t="s">
        <v>1171</v>
      </c>
      <c r="C11" s="93">
        <v>7850.8</v>
      </c>
      <c r="D11" s="301">
        <v>8243.34</v>
      </c>
      <c r="E11" s="301">
        <v>9232.5408000000007</v>
      </c>
      <c r="F11" s="279"/>
      <c r="G11" s="279">
        <v>10105.200000000001</v>
      </c>
      <c r="H11" s="302">
        <v>-0.22309306099829795</v>
      </c>
    </row>
    <row r="12" spans="1:8">
      <c r="A12" s="299" t="s">
        <v>1212</v>
      </c>
      <c r="B12" s="300" t="s">
        <v>1211</v>
      </c>
      <c r="C12" s="93">
        <v>25411.8</v>
      </c>
      <c r="D12" s="301">
        <v>26682.39</v>
      </c>
      <c r="E12" s="301">
        <v>29884.276800000003</v>
      </c>
      <c r="F12" s="279"/>
      <c r="G12" s="279">
        <v>29646.400000000001</v>
      </c>
      <c r="H12" s="302">
        <v>-0.1428369043121594</v>
      </c>
    </row>
    <row r="13" spans="1:8">
      <c r="A13" s="299" t="s">
        <v>1210</v>
      </c>
      <c r="B13" s="300" t="s">
        <v>1209</v>
      </c>
      <c r="C13" s="93">
        <v>20660</v>
      </c>
      <c r="D13" s="301">
        <v>21693</v>
      </c>
      <c r="E13" s="301">
        <v>24296.160000000003</v>
      </c>
      <c r="F13" s="279"/>
      <c r="G13" s="279">
        <v>23713.200000000001</v>
      </c>
      <c r="H13" s="302">
        <v>-0.12875529241097788</v>
      </c>
    </row>
    <row r="14" spans="1:8">
      <c r="A14" s="299" t="s">
        <v>1226</v>
      </c>
      <c r="B14" s="300" t="s">
        <v>1225</v>
      </c>
      <c r="C14" s="93">
        <v>43427.32</v>
      </c>
      <c r="D14" s="301">
        <v>45598.686000000002</v>
      </c>
      <c r="E14" s="301">
        <v>51070.528320000005</v>
      </c>
      <c r="F14" s="279"/>
      <c r="G14" s="279">
        <v>81727.100000000006</v>
      </c>
      <c r="H14" s="302">
        <v>-0.46863011167654306</v>
      </c>
    </row>
    <row r="15" spans="1:8">
      <c r="A15" s="299" t="s">
        <v>1228</v>
      </c>
      <c r="B15" s="300" t="s">
        <v>1227</v>
      </c>
      <c r="C15" s="93">
        <v>68405.259999999995</v>
      </c>
      <c r="D15" s="301">
        <v>71825.523000000001</v>
      </c>
      <c r="E15" s="301">
        <v>80444.585760000002</v>
      </c>
      <c r="F15" s="279"/>
      <c r="G15" s="279">
        <v>90184.5</v>
      </c>
      <c r="H15" s="302">
        <v>-0.24149648775565652</v>
      </c>
    </row>
    <row r="16" spans="1:8">
      <c r="A16" s="299" t="s">
        <v>1272</v>
      </c>
      <c r="B16" s="300" t="s">
        <v>1271</v>
      </c>
      <c r="C16" s="93">
        <v>10263.888000000001</v>
      </c>
      <c r="D16" s="301">
        <v>10777.082400000001</v>
      </c>
      <c r="E16" s="301">
        <v>12070.332288000003</v>
      </c>
      <c r="F16" s="279"/>
      <c r="G16" s="279">
        <v>20029.8</v>
      </c>
      <c r="H16" s="302">
        <v>-0.48756912200820773</v>
      </c>
    </row>
    <row r="17" spans="1:8">
      <c r="A17" s="299" t="s">
        <v>1274</v>
      </c>
      <c r="B17" s="300" t="s">
        <v>1273</v>
      </c>
      <c r="C17" s="93">
        <v>13594.28</v>
      </c>
      <c r="D17" s="301">
        <v>14273.994000000001</v>
      </c>
      <c r="E17" s="301">
        <v>15986.873280000002</v>
      </c>
      <c r="F17" s="279"/>
      <c r="G17" s="279">
        <v>22425.200000000001</v>
      </c>
      <c r="H17" s="302">
        <v>-0.39379448120864025</v>
      </c>
    </row>
    <row r="18" spans="1:8">
      <c r="A18" s="299" t="s">
        <v>277</v>
      </c>
      <c r="B18" s="300" t="s">
        <v>276</v>
      </c>
      <c r="C18" s="93">
        <v>31031.32</v>
      </c>
      <c r="D18" s="301">
        <v>32582.886000000002</v>
      </c>
      <c r="E18" s="301">
        <v>36492.832320000009</v>
      </c>
      <c r="F18" s="279"/>
      <c r="G18" s="279">
        <v>52559.5</v>
      </c>
      <c r="H18" s="302">
        <v>-0.40959636221805762</v>
      </c>
    </row>
    <row r="19" spans="1:8">
      <c r="A19" s="299" t="s">
        <v>281</v>
      </c>
      <c r="B19" s="300" t="s">
        <v>280</v>
      </c>
      <c r="C19" s="93">
        <v>59810.7</v>
      </c>
      <c r="D19" s="301">
        <v>62801.235000000001</v>
      </c>
      <c r="E19" s="301">
        <v>70337.383200000011</v>
      </c>
      <c r="F19" s="279"/>
      <c r="G19" s="279">
        <v>79318.399999999994</v>
      </c>
      <c r="H19" s="302">
        <v>-0.24594167305442366</v>
      </c>
    </row>
    <row r="20" spans="1:8">
      <c r="A20" s="299" t="s">
        <v>279</v>
      </c>
      <c r="B20" s="300" t="s">
        <v>278</v>
      </c>
      <c r="C20" s="93">
        <v>23205.312000000002</v>
      </c>
      <c r="D20" s="301">
        <v>24365.577600000004</v>
      </c>
      <c r="E20" s="301">
        <v>27289.446912000007</v>
      </c>
      <c r="F20" s="279"/>
      <c r="G20" s="279">
        <v>34179.599999999999</v>
      </c>
      <c r="H20" s="302">
        <v>-0.32107713372889085</v>
      </c>
    </row>
    <row r="21" spans="1:8">
      <c r="A21" s="299" t="s">
        <v>273</v>
      </c>
      <c r="B21" s="300" t="s">
        <v>272</v>
      </c>
      <c r="C21" s="93">
        <v>12402.197999999999</v>
      </c>
      <c r="D21" s="301">
        <v>13022.3079</v>
      </c>
      <c r="E21" s="301">
        <v>14584.984848000002</v>
      </c>
      <c r="F21" s="279"/>
      <c r="G21" s="279">
        <v>18273.5</v>
      </c>
      <c r="H21" s="302">
        <v>-0.3213014474512273</v>
      </c>
    </row>
    <row r="22" spans="1:8">
      <c r="A22" s="299" t="s">
        <v>291</v>
      </c>
      <c r="B22" s="300" t="s">
        <v>290</v>
      </c>
      <c r="C22" s="93">
        <v>6879.78</v>
      </c>
      <c r="D22" s="301">
        <v>7223.7690000000002</v>
      </c>
      <c r="E22" s="301">
        <v>8090.6212800000012</v>
      </c>
      <c r="F22" s="279"/>
      <c r="G22" s="279">
        <v>10133.9</v>
      </c>
      <c r="H22" s="302">
        <v>-0.32111230621971798</v>
      </c>
    </row>
    <row r="23" spans="1:8">
      <c r="A23" s="299" t="s">
        <v>831</v>
      </c>
      <c r="B23" s="300" t="s">
        <v>830</v>
      </c>
      <c r="C23" s="93">
        <v>3402.7019999999998</v>
      </c>
      <c r="D23" s="301">
        <v>3572.8370999999997</v>
      </c>
      <c r="E23" s="301">
        <v>4001.5775520000002</v>
      </c>
      <c r="F23" s="279"/>
      <c r="G23" s="279">
        <v>5122.6000000000004</v>
      </c>
      <c r="H23" s="302">
        <v>-0.33574708156014532</v>
      </c>
    </row>
    <row r="24" spans="1:8">
      <c r="A24" s="299" t="s">
        <v>853</v>
      </c>
      <c r="B24" s="300" t="s">
        <v>852</v>
      </c>
      <c r="C24" s="93">
        <v>1301.58</v>
      </c>
      <c r="D24" s="301">
        <v>1366.6589999999999</v>
      </c>
      <c r="E24" s="301">
        <v>1530.6580799999999</v>
      </c>
      <c r="F24" s="279"/>
      <c r="G24" s="279">
        <v>1950.9</v>
      </c>
      <c r="H24" s="302">
        <v>-0.33283100107642632</v>
      </c>
    </row>
    <row r="25" spans="1:8">
      <c r="A25" s="299" t="s">
        <v>837</v>
      </c>
      <c r="B25" s="300" t="s">
        <v>836</v>
      </c>
      <c r="C25" s="93">
        <v>5280.6959999999999</v>
      </c>
      <c r="D25" s="301">
        <v>5544.7308000000003</v>
      </c>
      <c r="E25" s="301">
        <v>6210.0984960000005</v>
      </c>
      <c r="F25" s="279"/>
      <c r="G25" s="279">
        <v>9261.7000000000007</v>
      </c>
      <c r="H25" s="302">
        <v>-0.42983512746040148</v>
      </c>
    </row>
    <row r="26" spans="1:8">
      <c r="A26" s="299" t="s">
        <v>849</v>
      </c>
      <c r="B26" s="300" t="s">
        <v>848</v>
      </c>
      <c r="C26" s="93">
        <v>6786.81</v>
      </c>
      <c r="D26" s="301">
        <v>7126.1505000000006</v>
      </c>
      <c r="E26" s="301">
        <v>7981.2885600000018</v>
      </c>
      <c r="F26" s="279"/>
      <c r="G26" s="279">
        <v>11921.7</v>
      </c>
      <c r="H26" s="302">
        <v>-0.43071793452276103</v>
      </c>
    </row>
    <row r="27" spans="1:8">
      <c r="A27" s="299" t="s">
        <v>845</v>
      </c>
      <c r="B27" s="300" t="s">
        <v>844</v>
      </c>
      <c r="C27" s="93">
        <v>10170.918</v>
      </c>
      <c r="D27" s="301">
        <v>10679.463900000001</v>
      </c>
      <c r="E27" s="301">
        <v>11960.999568000001</v>
      </c>
      <c r="F27" s="279"/>
      <c r="G27" s="279">
        <v>17877.3</v>
      </c>
      <c r="H27" s="302">
        <v>-0.43107079928177072</v>
      </c>
    </row>
    <row r="28" spans="1:8">
      <c r="A28" s="299" t="s">
        <v>922</v>
      </c>
      <c r="B28" s="300" t="s">
        <v>921</v>
      </c>
      <c r="C28" s="93">
        <v>3698.14</v>
      </c>
      <c r="D28" s="301">
        <v>3883.047</v>
      </c>
      <c r="E28" s="301">
        <v>4349.0126400000008</v>
      </c>
      <c r="F28" s="279"/>
      <c r="G28" s="279">
        <v>10039.4</v>
      </c>
      <c r="H28" s="302">
        <v>-0.63163734884554856</v>
      </c>
    </row>
    <row r="29" spans="1:8">
      <c r="A29" s="299" t="s">
        <v>910</v>
      </c>
      <c r="B29" s="300" t="s">
        <v>909</v>
      </c>
      <c r="C29" s="93">
        <v>6879.78</v>
      </c>
      <c r="D29" s="301">
        <v>7223.7690000000002</v>
      </c>
      <c r="E29" s="301">
        <v>8090.6212800000012</v>
      </c>
      <c r="F29" s="279"/>
      <c r="G29" s="279">
        <v>10375.4</v>
      </c>
      <c r="H29" s="302">
        <v>-0.33691423945100912</v>
      </c>
    </row>
    <row r="30" spans="1:8">
      <c r="A30" s="299" t="s">
        <v>855</v>
      </c>
      <c r="B30" s="300" t="s">
        <v>854</v>
      </c>
      <c r="C30" s="93">
        <v>8776.3680000000004</v>
      </c>
      <c r="D30" s="301">
        <v>9215.1864000000005</v>
      </c>
      <c r="E30" s="301">
        <v>10321.008768000002</v>
      </c>
      <c r="F30" s="279"/>
      <c r="G30" s="279">
        <v>11554.2</v>
      </c>
      <c r="H30" s="302">
        <v>-0.24041751051565666</v>
      </c>
    </row>
    <row r="31" spans="1:8">
      <c r="A31" s="299" t="s">
        <v>958</v>
      </c>
      <c r="B31" s="300" t="s">
        <v>957</v>
      </c>
      <c r="C31" s="93">
        <v>6879.78</v>
      </c>
      <c r="D31" s="301">
        <v>7223.7690000000002</v>
      </c>
      <c r="E31" s="301">
        <v>8090.6212800000012</v>
      </c>
      <c r="F31" s="279"/>
      <c r="G31" s="279">
        <v>10375.4</v>
      </c>
      <c r="H31" s="302">
        <v>-0.33691423945100912</v>
      </c>
    </row>
    <row r="32" spans="1:8">
      <c r="A32" s="299" t="s">
        <v>952</v>
      </c>
      <c r="B32" s="300" t="s">
        <v>951</v>
      </c>
      <c r="C32" s="93">
        <v>3698.14</v>
      </c>
      <c r="D32" s="301">
        <v>3883.047</v>
      </c>
      <c r="E32" s="301">
        <v>4349.0126400000008</v>
      </c>
      <c r="F32" s="279"/>
      <c r="G32" s="279">
        <v>10039.4</v>
      </c>
      <c r="H32" s="302">
        <v>-0.63163734884554856</v>
      </c>
    </row>
    <row r="33" spans="1:8">
      <c r="A33" s="299" t="s">
        <v>862</v>
      </c>
      <c r="B33" s="300" t="s">
        <v>861</v>
      </c>
      <c r="C33" s="93">
        <v>3755.9880000000003</v>
      </c>
      <c r="D33" s="301">
        <v>3943.7874000000006</v>
      </c>
      <c r="E33" s="301">
        <v>4417.0418880000016</v>
      </c>
      <c r="F33" s="279"/>
      <c r="G33" s="279">
        <v>5637.1</v>
      </c>
      <c r="H33" s="302">
        <v>-0.33370208085717834</v>
      </c>
    </row>
    <row r="34" spans="1:8">
      <c r="A34" s="299" t="s">
        <v>864</v>
      </c>
      <c r="B34" s="300" t="s">
        <v>863</v>
      </c>
      <c r="C34" s="93">
        <v>3755.9880000000003</v>
      </c>
      <c r="D34" s="301">
        <v>3943.7874000000006</v>
      </c>
      <c r="E34" s="301">
        <v>4417.0418880000016</v>
      </c>
      <c r="F34" s="279"/>
      <c r="G34" s="279">
        <v>5637.1</v>
      </c>
      <c r="H34" s="302">
        <v>-0.33370208085717834</v>
      </c>
    </row>
    <row r="35" spans="1:8">
      <c r="A35" s="299" t="s">
        <v>2056</v>
      </c>
      <c r="B35" s="300" t="s">
        <v>2055</v>
      </c>
      <c r="C35" s="93">
        <v>4545.2</v>
      </c>
      <c r="D35" s="301">
        <v>4772.46</v>
      </c>
      <c r="E35" s="301">
        <v>5345.1552000000001</v>
      </c>
      <c r="F35" s="279"/>
      <c r="G35" s="279">
        <v>10555.06</v>
      </c>
      <c r="H35" s="302">
        <v>-0.56938188887604613</v>
      </c>
    </row>
    <row r="36" spans="1:8">
      <c r="A36" s="299" t="s">
        <v>1620</v>
      </c>
      <c r="B36" s="300" t="s">
        <v>1619</v>
      </c>
      <c r="C36" s="93">
        <v>3925.4</v>
      </c>
      <c r="D36" s="301">
        <v>4121.67</v>
      </c>
      <c r="E36" s="301">
        <v>4616.2704000000003</v>
      </c>
      <c r="F36" s="279"/>
      <c r="G36" s="279">
        <v>10555.06</v>
      </c>
      <c r="H36" s="302">
        <v>-0.62810254039294899</v>
      </c>
    </row>
    <row r="37" spans="1:8">
      <c r="A37" s="299" t="s">
        <v>1654</v>
      </c>
      <c r="B37" s="300" t="s">
        <v>1653</v>
      </c>
      <c r="C37" s="93">
        <v>180.5684</v>
      </c>
      <c r="D37" s="301">
        <v>189.59682000000001</v>
      </c>
      <c r="E37" s="301">
        <v>212.34843840000002</v>
      </c>
      <c r="F37" s="279"/>
      <c r="G37" s="279">
        <v>265.95</v>
      </c>
      <c r="H37" s="302">
        <v>-0.32104380522654635</v>
      </c>
    </row>
    <row r="38" spans="1:8">
      <c r="A38" s="299" t="s">
        <v>2089</v>
      </c>
      <c r="B38" s="300" t="s">
        <v>2088</v>
      </c>
      <c r="C38" s="93">
        <v>2751.0855999999999</v>
      </c>
      <c r="D38" s="301">
        <v>2888.6398800000002</v>
      </c>
      <c r="E38" s="301">
        <v>3235.2766656000003</v>
      </c>
      <c r="F38" s="279"/>
      <c r="G38" s="279">
        <v>3782.92</v>
      </c>
      <c r="H38" s="302">
        <v>-0.27276135895022896</v>
      </c>
    </row>
    <row r="39" spans="1:8">
      <c r="A39" s="299" t="s">
        <v>2091</v>
      </c>
      <c r="B39" s="300" t="s">
        <v>2090</v>
      </c>
      <c r="C39" s="93">
        <v>2598.2016000000003</v>
      </c>
      <c r="D39" s="301">
        <v>2728.1116800000004</v>
      </c>
      <c r="E39" s="301">
        <v>3055.4850816000007</v>
      </c>
      <c r="F39" s="279"/>
      <c r="G39" s="279">
        <v>3531.14</v>
      </c>
      <c r="H39" s="302">
        <v>-0.26420317517855413</v>
      </c>
    </row>
    <row r="40" spans="1:8">
      <c r="A40" s="299" t="s">
        <v>1959</v>
      </c>
      <c r="B40" s="300" t="s">
        <v>1958</v>
      </c>
      <c r="C40" s="93">
        <v>2272.6</v>
      </c>
      <c r="D40" s="301">
        <v>2386.23</v>
      </c>
      <c r="E40" s="301">
        <v>2672.5776000000001</v>
      </c>
      <c r="F40" s="279"/>
      <c r="G40" s="279">
        <v>5566.2</v>
      </c>
      <c r="H40" s="302">
        <v>-0.59171427544824118</v>
      </c>
    </row>
    <row r="41" spans="1:8">
      <c r="A41" s="299" t="s">
        <v>1971</v>
      </c>
      <c r="B41" s="300" t="s">
        <v>1970</v>
      </c>
      <c r="C41" s="93">
        <v>3057.68</v>
      </c>
      <c r="D41" s="301">
        <v>3210.5639999999999</v>
      </c>
      <c r="E41" s="301">
        <v>3595.8316800000002</v>
      </c>
      <c r="F41" s="279"/>
      <c r="G41" s="279">
        <v>5122.26</v>
      </c>
      <c r="H41" s="302">
        <v>-0.40306036788448857</v>
      </c>
    </row>
    <row r="42" spans="1:8">
      <c r="A42" s="299" t="s">
        <v>1952</v>
      </c>
      <c r="B42" s="300" t="s">
        <v>1487</v>
      </c>
      <c r="C42" s="93">
        <v>833.83759999999995</v>
      </c>
      <c r="D42" s="301">
        <v>875.52948000000004</v>
      </c>
      <c r="E42" s="301">
        <v>980.59301760000017</v>
      </c>
      <c r="F42" s="279"/>
      <c r="G42" s="279">
        <v>1066.31</v>
      </c>
      <c r="H42" s="302">
        <v>-0.21801577402443942</v>
      </c>
    </row>
    <row r="43" spans="1:8">
      <c r="A43" s="299" t="s">
        <v>1701</v>
      </c>
      <c r="B43" s="300" t="s">
        <v>1700</v>
      </c>
      <c r="C43" s="93">
        <v>3718.8</v>
      </c>
      <c r="D43" s="301">
        <v>3904.7400000000002</v>
      </c>
      <c r="E43" s="301">
        <v>4373.3088000000007</v>
      </c>
      <c r="F43" s="279"/>
      <c r="G43" s="279">
        <v>5494.08</v>
      </c>
      <c r="H43" s="302">
        <v>-0.32312598287611388</v>
      </c>
    </row>
    <row r="44" spans="1:8">
      <c r="A44" s="299" t="s">
        <v>1703</v>
      </c>
      <c r="B44" s="300" t="s">
        <v>1702</v>
      </c>
      <c r="C44" s="93">
        <v>3718.8</v>
      </c>
      <c r="D44" s="301">
        <v>3904.7400000000002</v>
      </c>
      <c r="E44" s="301">
        <v>4373.3088000000007</v>
      </c>
      <c r="F44" s="279"/>
      <c r="G44" s="279">
        <v>5494.08</v>
      </c>
      <c r="H44" s="302">
        <v>-0.32312598287611388</v>
      </c>
    </row>
    <row r="45" spans="1:8">
      <c r="A45" s="299" t="s">
        <v>1705</v>
      </c>
      <c r="B45" s="300" t="s">
        <v>1704</v>
      </c>
      <c r="C45" s="93">
        <v>3718.8</v>
      </c>
      <c r="D45" s="301">
        <v>3904.7400000000002</v>
      </c>
      <c r="E45" s="301">
        <v>4373.3088000000007</v>
      </c>
      <c r="F45" s="279"/>
      <c r="G45" s="279">
        <v>5494.08</v>
      </c>
      <c r="H45" s="302">
        <v>-0.32312598287611388</v>
      </c>
    </row>
    <row r="46" spans="1:8">
      <c r="A46" s="299" t="s">
        <v>1682</v>
      </c>
      <c r="B46" s="300" t="s">
        <v>1681</v>
      </c>
      <c r="C46" s="93">
        <v>2892.4</v>
      </c>
      <c r="D46" s="301">
        <v>3037.0200000000004</v>
      </c>
      <c r="E46" s="301">
        <v>3401.4624000000008</v>
      </c>
      <c r="F46" s="279"/>
      <c r="G46" s="279">
        <v>4726.25</v>
      </c>
      <c r="H46" s="302">
        <v>-0.3880137529754033</v>
      </c>
    </row>
    <row r="47" spans="1:8">
      <c r="A47" s="299" t="s">
        <v>1614</v>
      </c>
      <c r="B47" s="300" t="s">
        <v>1613</v>
      </c>
      <c r="C47" s="93">
        <v>4132</v>
      </c>
      <c r="D47" s="301">
        <v>4338.6000000000004</v>
      </c>
      <c r="E47" s="301">
        <v>4859.2320000000009</v>
      </c>
      <c r="F47" s="279"/>
      <c r="G47" s="279">
        <v>9800.56</v>
      </c>
      <c r="H47" s="302">
        <v>-0.57839143885655508</v>
      </c>
    </row>
    <row r="48" spans="1:8">
      <c r="A48" s="299" t="s">
        <v>1626</v>
      </c>
      <c r="B48" s="300" t="s">
        <v>1625</v>
      </c>
      <c r="C48" s="93">
        <v>2768.44</v>
      </c>
      <c r="D48" s="301">
        <v>2906.8620000000001</v>
      </c>
      <c r="E48" s="301">
        <v>3255.6854400000002</v>
      </c>
      <c r="F48" s="279"/>
      <c r="G48" s="279">
        <v>4141.82</v>
      </c>
      <c r="H48" s="302">
        <v>-0.33158852871442984</v>
      </c>
    </row>
    <row r="49" spans="1:8">
      <c r="A49" s="299" t="s">
        <v>1624</v>
      </c>
      <c r="B49" s="300" t="s">
        <v>1623</v>
      </c>
      <c r="C49" s="93">
        <v>2479.1999999999998</v>
      </c>
      <c r="D49" s="301">
        <v>2603.16</v>
      </c>
      <c r="E49" s="301">
        <v>2915.5392000000002</v>
      </c>
      <c r="F49" s="279"/>
      <c r="G49" s="279">
        <v>3683.7</v>
      </c>
      <c r="H49" s="302">
        <v>-0.32698102451339689</v>
      </c>
    </row>
    <row r="50" spans="1:8">
      <c r="A50" s="299" t="s">
        <v>1630</v>
      </c>
      <c r="B50" s="300" t="s">
        <v>1629</v>
      </c>
      <c r="C50" s="93">
        <v>2479.1999999999998</v>
      </c>
      <c r="D50" s="301">
        <v>2603.16</v>
      </c>
      <c r="E50" s="301">
        <v>2915.5392000000002</v>
      </c>
      <c r="F50" s="279"/>
      <c r="G50" s="279">
        <v>3683.7</v>
      </c>
      <c r="H50" s="302">
        <v>-0.32698102451339689</v>
      </c>
    </row>
    <row r="51" spans="1:8">
      <c r="A51" s="299" t="s">
        <v>1628</v>
      </c>
      <c r="B51" s="300" t="s">
        <v>1627</v>
      </c>
      <c r="C51" s="93">
        <v>2479.1999999999998</v>
      </c>
      <c r="D51" s="301">
        <v>2603.16</v>
      </c>
      <c r="E51" s="301">
        <v>2915.5392000000002</v>
      </c>
      <c r="F51" s="279"/>
      <c r="G51" s="279">
        <v>3683.7</v>
      </c>
      <c r="H51" s="302">
        <v>-0.32698102451339689</v>
      </c>
    </row>
    <row r="52" spans="1:8">
      <c r="A52" s="299" t="s">
        <v>1640</v>
      </c>
      <c r="B52" s="300" t="s">
        <v>1639</v>
      </c>
      <c r="C52" s="93">
        <v>4724.1156000000001</v>
      </c>
      <c r="D52" s="301">
        <v>4960.3213800000003</v>
      </c>
      <c r="E52" s="301">
        <v>5555.5599456000009</v>
      </c>
      <c r="F52" s="279"/>
      <c r="G52" s="279">
        <v>6543.72</v>
      </c>
      <c r="H52" s="302">
        <v>-0.27806880489996516</v>
      </c>
    </row>
    <row r="53" spans="1:8">
      <c r="A53" s="299" t="s">
        <v>1642</v>
      </c>
      <c r="B53" s="300" t="s">
        <v>1641</v>
      </c>
      <c r="C53" s="93">
        <v>152.88400000000001</v>
      </c>
      <c r="D53" s="301">
        <v>160.52820000000003</v>
      </c>
      <c r="E53" s="301">
        <v>179.79158400000006</v>
      </c>
      <c r="F53" s="279"/>
      <c r="G53" s="279">
        <v>223.02</v>
      </c>
      <c r="H53" s="302">
        <v>-0.31448300600842971</v>
      </c>
    </row>
    <row r="54" spans="1:8">
      <c r="A54" s="299" t="s">
        <v>2097</v>
      </c>
      <c r="B54" s="300" t="s">
        <v>2096</v>
      </c>
      <c r="C54" s="93">
        <v>3470.88</v>
      </c>
      <c r="D54" s="301">
        <v>3644.4240000000004</v>
      </c>
      <c r="E54" s="301">
        <v>4081.7548800000009</v>
      </c>
      <c r="F54" s="279"/>
      <c r="G54" s="279">
        <v>4961.34</v>
      </c>
      <c r="H54" s="302">
        <v>-0.300414807289966</v>
      </c>
    </row>
    <row r="55" spans="1:8">
      <c r="A55" s="299" t="s">
        <v>2095</v>
      </c>
      <c r="B55" s="300" t="s">
        <v>2094</v>
      </c>
      <c r="C55" s="93">
        <v>5578.2</v>
      </c>
      <c r="D55" s="301">
        <v>5857.11</v>
      </c>
      <c r="E55" s="301">
        <v>6559.9632000000001</v>
      </c>
      <c r="F55" s="279"/>
      <c r="G55" s="279">
        <v>11353.32</v>
      </c>
      <c r="H55" s="302">
        <v>-0.50867235310904657</v>
      </c>
    </row>
    <row r="56" spans="1:8">
      <c r="A56" s="299" t="s">
        <v>2099</v>
      </c>
      <c r="B56" s="300" t="s">
        <v>2098</v>
      </c>
      <c r="C56" s="93">
        <v>5578.2</v>
      </c>
      <c r="D56" s="301">
        <v>5857.11</v>
      </c>
      <c r="E56" s="301">
        <v>6559.9632000000001</v>
      </c>
      <c r="F56" s="279"/>
      <c r="G56" s="279">
        <v>11353.32</v>
      </c>
      <c r="H56" s="302">
        <v>-0.50867235310904657</v>
      </c>
    </row>
    <row r="57" spans="1:8">
      <c r="A57" s="299" t="s">
        <v>2101</v>
      </c>
      <c r="B57" s="300" t="s">
        <v>2100</v>
      </c>
      <c r="C57" s="93">
        <v>5578.2</v>
      </c>
      <c r="D57" s="301">
        <v>5857.11</v>
      </c>
      <c r="E57" s="301">
        <v>6559.9632000000001</v>
      </c>
      <c r="F57" s="279"/>
      <c r="G57" s="279">
        <v>11353.32</v>
      </c>
      <c r="H57" s="302">
        <v>-0.50867235310904657</v>
      </c>
    </row>
    <row r="58" spans="1:8">
      <c r="A58" s="299" t="s">
        <v>1937</v>
      </c>
      <c r="B58" s="300" t="s">
        <v>1487</v>
      </c>
      <c r="C58" s="93">
        <v>3225.0259999999998</v>
      </c>
      <c r="D58" s="301">
        <v>3386.2773000000002</v>
      </c>
      <c r="E58" s="301">
        <v>3792.6305760000005</v>
      </c>
      <c r="F58" s="279"/>
      <c r="G58" s="279">
        <v>8110.65</v>
      </c>
      <c r="H58" s="302">
        <v>-0.60237144988379476</v>
      </c>
    </row>
    <row r="59" spans="1:8">
      <c r="A59" s="299" t="s">
        <v>1939</v>
      </c>
      <c r="B59" s="300" t="s">
        <v>1938</v>
      </c>
      <c r="C59" s="93">
        <v>10712.210000000001</v>
      </c>
      <c r="D59" s="301">
        <v>11247.820500000002</v>
      </c>
      <c r="E59" s="301">
        <v>12597.558960000002</v>
      </c>
      <c r="F59" s="279"/>
      <c r="G59" s="279">
        <v>24336.53</v>
      </c>
      <c r="H59" s="302">
        <v>-0.55983001685121081</v>
      </c>
    </row>
    <row r="60" spans="1:8">
      <c r="A60" s="299" t="s">
        <v>1941</v>
      </c>
      <c r="B60" s="300" t="s">
        <v>1940</v>
      </c>
      <c r="C60" s="93">
        <v>718.96799999999996</v>
      </c>
      <c r="D60" s="301">
        <v>754.91639999999995</v>
      </c>
      <c r="E60" s="301">
        <v>845.50636800000007</v>
      </c>
      <c r="F60" s="279"/>
      <c r="G60" s="279">
        <v>1032.1199999999999</v>
      </c>
      <c r="H60" s="302">
        <v>-0.30340658063015924</v>
      </c>
    </row>
    <row r="61" spans="1:8">
      <c r="A61" s="299" t="s">
        <v>1885</v>
      </c>
      <c r="B61" s="300" t="s">
        <v>1884</v>
      </c>
      <c r="C61" s="93">
        <v>2768.44</v>
      </c>
      <c r="D61" s="301">
        <v>2906.8620000000001</v>
      </c>
      <c r="E61" s="301">
        <v>3255.6854400000002</v>
      </c>
      <c r="F61" s="279"/>
      <c r="G61" s="279">
        <v>5315.26</v>
      </c>
      <c r="H61" s="302">
        <v>-0.47915247795968591</v>
      </c>
    </row>
    <row r="62" spans="1:8">
      <c r="A62" s="299" t="s">
        <v>1883</v>
      </c>
      <c r="B62" s="300" t="s">
        <v>1882</v>
      </c>
      <c r="C62" s="93">
        <v>5660.84</v>
      </c>
      <c r="D62" s="301">
        <v>5943.8820000000005</v>
      </c>
      <c r="E62" s="301">
        <v>6657.1478400000015</v>
      </c>
      <c r="F62" s="279"/>
      <c r="G62" s="279">
        <v>11064.03</v>
      </c>
      <c r="H62" s="302">
        <v>-0.48835641262722534</v>
      </c>
    </row>
    <row r="63" spans="1:8">
      <c r="A63" s="299" t="s">
        <v>1887</v>
      </c>
      <c r="B63" s="300" t="s">
        <v>1886</v>
      </c>
      <c r="C63" s="93">
        <v>5660.84</v>
      </c>
      <c r="D63" s="301">
        <v>5943.8820000000005</v>
      </c>
      <c r="E63" s="301">
        <v>6657.1478400000015</v>
      </c>
      <c r="F63" s="279"/>
      <c r="G63" s="279">
        <v>11064.03</v>
      </c>
      <c r="H63" s="302">
        <v>-0.48835641262722534</v>
      </c>
    </row>
    <row r="64" spans="1:8">
      <c r="A64" s="299" t="s">
        <v>1889</v>
      </c>
      <c r="B64" s="300" t="s">
        <v>1888</v>
      </c>
      <c r="C64" s="93">
        <v>5660.84</v>
      </c>
      <c r="D64" s="301">
        <v>5943.8820000000005</v>
      </c>
      <c r="E64" s="301">
        <v>6657.1478400000015</v>
      </c>
      <c r="F64" s="279"/>
      <c r="G64" s="279">
        <v>11064.03</v>
      </c>
      <c r="H64" s="302">
        <v>-0.48835641262722534</v>
      </c>
    </row>
    <row r="65" spans="1:8">
      <c r="A65" s="299" t="s">
        <v>1644</v>
      </c>
      <c r="B65" s="300" t="s">
        <v>1643</v>
      </c>
      <c r="C65" s="93">
        <v>4958.3999999999996</v>
      </c>
      <c r="D65" s="301">
        <v>5206.32</v>
      </c>
      <c r="E65" s="301">
        <v>5831.0784000000003</v>
      </c>
      <c r="F65" s="279"/>
      <c r="G65" s="279">
        <v>7121.89</v>
      </c>
      <c r="H65" s="302">
        <v>-0.30378031674176387</v>
      </c>
    </row>
    <row r="66" spans="1:8">
      <c r="A66" s="299" t="s">
        <v>1853</v>
      </c>
      <c r="B66" s="300" t="s">
        <v>1852</v>
      </c>
      <c r="C66" s="93">
        <v>3580.3780000000002</v>
      </c>
      <c r="D66" s="301">
        <v>3759.3969000000002</v>
      </c>
      <c r="E66" s="301">
        <v>4210.5245280000008</v>
      </c>
      <c r="F66" s="279"/>
      <c r="G66" s="279">
        <v>3885.46</v>
      </c>
      <c r="H66" s="302">
        <v>-7.8518888368429962E-2</v>
      </c>
    </row>
    <row r="67" spans="1:8">
      <c r="A67" s="299" t="s">
        <v>1851</v>
      </c>
      <c r="B67" s="300" t="s">
        <v>1850</v>
      </c>
      <c r="C67" s="93">
        <v>4527.8455999999996</v>
      </c>
      <c r="D67" s="301">
        <v>4754.2378799999997</v>
      </c>
      <c r="E67" s="301">
        <v>5324.7464256000003</v>
      </c>
      <c r="F67" s="279"/>
      <c r="G67" s="279">
        <v>4911.32</v>
      </c>
      <c r="H67" s="302">
        <v>-7.807970158735332E-2</v>
      </c>
    </row>
    <row r="68" spans="1:8">
      <c r="A68" s="299" t="s">
        <v>1855</v>
      </c>
      <c r="B68" s="300" t="s">
        <v>1854</v>
      </c>
      <c r="C68" s="93">
        <v>4527.8455999999996</v>
      </c>
      <c r="D68" s="301">
        <v>4754.2378799999997</v>
      </c>
      <c r="E68" s="301">
        <v>5324.7464256000003</v>
      </c>
      <c r="F68" s="279"/>
      <c r="G68" s="279">
        <v>4911.32</v>
      </c>
      <c r="H68" s="302">
        <v>-7.807970158735332E-2</v>
      </c>
    </row>
    <row r="69" spans="1:8">
      <c r="A69" s="299" t="s">
        <v>1857</v>
      </c>
      <c r="B69" s="300" t="s">
        <v>1856</v>
      </c>
      <c r="C69" s="93">
        <v>4527.8455999999996</v>
      </c>
      <c r="D69" s="301">
        <v>4754.2378799999997</v>
      </c>
      <c r="E69" s="301">
        <v>5324.7464256000003</v>
      </c>
      <c r="F69" s="279"/>
      <c r="G69" s="279">
        <v>4911.32</v>
      </c>
      <c r="H69" s="302">
        <v>-7.807970158735332E-2</v>
      </c>
    </row>
    <row r="70" spans="1:8">
      <c r="A70" s="299" t="s">
        <v>1869</v>
      </c>
      <c r="B70" s="300" t="s">
        <v>1868</v>
      </c>
      <c r="C70" s="93">
        <v>4355.9544000000005</v>
      </c>
      <c r="D70" s="301">
        <v>4573.752120000001</v>
      </c>
      <c r="E70" s="301">
        <v>5122.6023744000013</v>
      </c>
      <c r="F70" s="279"/>
      <c r="G70" s="279">
        <v>4724.58</v>
      </c>
      <c r="H70" s="302">
        <v>-7.8022935372032948E-2</v>
      </c>
    </row>
    <row r="71" spans="1:8">
      <c r="A71" s="299" t="s">
        <v>1867</v>
      </c>
      <c r="B71" s="300" t="s">
        <v>1866</v>
      </c>
      <c r="C71" s="93">
        <v>6798.3796000000002</v>
      </c>
      <c r="D71" s="301">
        <v>7138.2985800000006</v>
      </c>
      <c r="E71" s="301">
        <v>7994.8944096000014</v>
      </c>
      <c r="F71" s="279"/>
      <c r="G71" s="279">
        <v>7375.33</v>
      </c>
      <c r="H71" s="302">
        <v>-7.8227062382293364E-2</v>
      </c>
    </row>
    <row r="72" spans="1:8">
      <c r="A72" s="299" t="s">
        <v>1871</v>
      </c>
      <c r="B72" s="300" t="s">
        <v>1870</v>
      </c>
      <c r="C72" s="93">
        <v>6798.3796000000002</v>
      </c>
      <c r="D72" s="301">
        <v>7138.2985800000006</v>
      </c>
      <c r="E72" s="301">
        <v>7994.8944096000014</v>
      </c>
      <c r="F72" s="279"/>
      <c r="G72" s="279">
        <v>7375.33</v>
      </c>
      <c r="H72" s="302">
        <v>-7.8227062382293364E-2</v>
      </c>
    </row>
    <row r="73" spans="1:8">
      <c r="A73" s="299" t="s">
        <v>1873</v>
      </c>
      <c r="B73" s="300" t="s">
        <v>1872</v>
      </c>
      <c r="C73" s="93">
        <v>6798.3796000000002</v>
      </c>
      <c r="D73" s="301">
        <v>7138.2985800000006</v>
      </c>
      <c r="E73" s="301">
        <v>7994.8944096000014</v>
      </c>
      <c r="F73" s="279"/>
      <c r="G73" s="279">
        <v>7375.33</v>
      </c>
      <c r="H73" s="302">
        <v>-7.8227062382293364E-2</v>
      </c>
    </row>
    <row r="74" spans="1:8">
      <c r="A74" s="299" t="s">
        <v>1357</v>
      </c>
      <c r="B74" s="300" t="s">
        <v>1957</v>
      </c>
      <c r="C74" s="93">
        <v>976.8048</v>
      </c>
      <c r="D74" s="301">
        <v>1025.6450400000001</v>
      </c>
      <c r="E74" s="301">
        <v>1148.7224448000002</v>
      </c>
      <c r="F74" s="279"/>
      <c r="G74" s="279">
        <v>1049.6300000000001</v>
      </c>
      <c r="H74" s="302">
        <v>-6.9381782151805974E-2</v>
      </c>
    </row>
    <row r="75" spans="1:8">
      <c r="A75" s="299" t="s">
        <v>1963</v>
      </c>
      <c r="B75" s="300" t="s">
        <v>1962</v>
      </c>
      <c r="C75" s="93">
        <v>2272.6</v>
      </c>
      <c r="D75" s="301">
        <v>2386.23</v>
      </c>
      <c r="E75" s="301">
        <v>2672.5776000000001</v>
      </c>
      <c r="F75" s="279"/>
      <c r="G75" s="279">
        <v>5184.78</v>
      </c>
      <c r="H75" s="302">
        <v>-0.56167860545674064</v>
      </c>
    </row>
    <row r="76" spans="1:8">
      <c r="A76" s="299" t="s">
        <v>1358</v>
      </c>
      <c r="B76" s="300" t="s">
        <v>1750</v>
      </c>
      <c r="C76" s="93">
        <v>2685.8</v>
      </c>
      <c r="D76" s="301">
        <v>2820.09</v>
      </c>
      <c r="E76" s="301">
        <v>3158.5008000000003</v>
      </c>
      <c r="F76" s="279"/>
      <c r="G76" s="279">
        <v>4231.8599999999997</v>
      </c>
      <c r="H76" s="302">
        <v>-0.36533817281290015</v>
      </c>
    </row>
    <row r="77" spans="1:8">
      <c r="A77" s="299" t="s">
        <v>1359</v>
      </c>
      <c r="B77" s="300" t="s">
        <v>1749</v>
      </c>
      <c r="C77" s="93">
        <v>2933.72</v>
      </c>
      <c r="D77" s="301">
        <v>3080.4059999999999</v>
      </c>
      <c r="E77" s="301">
        <v>3450.0547200000001</v>
      </c>
      <c r="F77" s="279"/>
      <c r="G77" s="279">
        <v>3988.43</v>
      </c>
      <c r="H77" s="302">
        <v>-0.2644423996409615</v>
      </c>
    </row>
    <row r="78" spans="1:8">
      <c r="A78" s="299" t="s">
        <v>1360</v>
      </c>
      <c r="B78" s="300" t="s">
        <v>1751</v>
      </c>
      <c r="C78" s="93">
        <v>2933.72</v>
      </c>
      <c r="D78" s="301">
        <v>3080.4059999999999</v>
      </c>
      <c r="E78" s="301">
        <v>3450.0547200000001</v>
      </c>
      <c r="F78" s="279"/>
      <c r="G78" s="279">
        <v>3988.43</v>
      </c>
      <c r="H78" s="302">
        <v>-0.2644423996409615</v>
      </c>
    </row>
    <row r="79" spans="1:8">
      <c r="A79" s="299" t="s">
        <v>1361</v>
      </c>
      <c r="B79" s="300" t="s">
        <v>1752</v>
      </c>
      <c r="C79" s="93">
        <v>2933.72</v>
      </c>
      <c r="D79" s="301">
        <v>3080.4059999999999</v>
      </c>
      <c r="E79" s="301">
        <v>3450.0547200000001</v>
      </c>
      <c r="F79" s="279"/>
      <c r="G79" s="279">
        <v>3988.43</v>
      </c>
      <c r="H79" s="302">
        <v>-0.2644423996409615</v>
      </c>
    </row>
    <row r="80" spans="1:8">
      <c r="A80" s="299" t="s">
        <v>1744</v>
      </c>
      <c r="B80" s="300" t="s">
        <v>1743</v>
      </c>
      <c r="C80" s="93">
        <v>3016.36</v>
      </c>
      <c r="D80" s="301">
        <v>3167.1780000000003</v>
      </c>
      <c r="E80" s="301">
        <v>3547.2393600000009</v>
      </c>
      <c r="F80" s="279"/>
      <c r="G80" s="279">
        <v>3903.81</v>
      </c>
      <c r="H80" s="302">
        <v>-0.22732919891080761</v>
      </c>
    </row>
    <row r="81" spans="1:8">
      <c r="A81" s="299" t="s">
        <v>1362</v>
      </c>
      <c r="B81" s="300" t="s">
        <v>1747</v>
      </c>
      <c r="C81" s="93">
        <v>4132</v>
      </c>
      <c r="D81" s="301">
        <v>4338.6000000000004</v>
      </c>
      <c r="E81" s="301">
        <v>4859.2320000000009</v>
      </c>
      <c r="F81" s="279"/>
      <c r="G81" s="279">
        <v>7229.01</v>
      </c>
      <c r="H81" s="302">
        <v>-0.42841412586232419</v>
      </c>
    </row>
    <row r="82" spans="1:8">
      <c r="A82" s="299" t="s">
        <v>1363</v>
      </c>
      <c r="B82" s="300" t="s">
        <v>1748</v>
      </c>
      <c r="C82" s="93">
        <v>152.88400000000001</v>
      </c>
      <c r="D82" s="301">
        <v>160.52820000000003</v>
      </c>
      <c r="E82" s="301">
        <v>179.79158400000006</v>
      </c>
      <c r="F82" s="279"/>
      <c r="G82" s="279">
        <v>284.29000000000002</v>
      </c>
      <c r="H82" s="302">
        <v>-0.46222519258503642</v>
      </c>
    </row>
    <row r="83" spans="1:8">
      <c r="A83" s="299" t="s">
        <v>1963</v>
      </c>
      <c r="B83" s="300" t="s">
        <v>1962</v>
      </c>
      <c r="C83" s="93">
        <v>2272.6</v>
      </c>
      <c r="D83" s="301">
        <v>2386.23</v>
      </c>
      <c r="E83" s="301">
        <v>2672.5776000000001</v>
      </c>
      <c r="F83" s="279"/>
      <c r="G83" s="279">
        <v>5184.78</v>
      </c>
      <c r="H83" s="302">
        <v>-0.56167860545674064</v>
      </c>
    </row>
    <row r="84" spans="1:8">
      <c r="A84" s="299" t="s">
        <v>1959</v>
      </c>
      <c r="B84" s="300" t="s">
        <v>1958</v>
      </c>
      <c r="C84" s="93">
        <v>2272.6</v>
      </c>
      <c r="D84" s="301">
        <v>2386.23</v>
      </c>
      <c r="E84" s="301">
        <v>2672.5776000000001</v>
      </c>
      <c r="F84" s="279"/>
      <c r="G84" s="279">
        <v>5566.2</v>
      </c>
      <c r="H84" s="302">
        <v>-0.59171427544824118</v>
      </c>
    </row>
    <row r="85" spans="1:8">
      <c r="A85" s="299" t="s">
        <v>1699</v>
      </c>
      <c r="B85" s="300" t="s">
        <v>1698</v>
      </c>
      <c r="C85" s="93">
        <v>2272.6</v>
      </c>
      <c r="D85" s="301">
        <v>2386.23</v>
      </c>
      <c r="E85" s="301">
        <v>2672.5776000000001</v>
      </c>
      <c r="F85" s="279"/>
      <c r="G85" s="279">
        <v>3554.06</v>
      </c>
      <c r="H85" s="302">
        <v>-0.36056228651176403</v>
      </c>
    </row>
    <row r="86" spans="1:8">
      <c r="A86" s="299" t="s">
        <v>2056</v>
      </c>
      <c r="B86" s="300" t="s">
        <v>2055</v>
      </c>
      <c r="C86" s="93">
        <v>4545.2</v>
      </c>
      <c r="D86" s="301">
        <v>4772.46</v>
      </c>
      <c r="E86" s="301">
        <v>5345.1552000000001</v>
      </c>
      <c r="F86" s="279"/>
      <c r="G86" s="279">
        <v>10555.06</v>
      </c>
      <c r="H86" s="302">
        <v>-0.56938188887604613</v>
      </c>
    </row>
    <row r="87" spans="1:8">
      <c r="A87" s="299" t="s">
        <v>1351</v>
      </c>
      <c r="B87" s="300" t="s">
        <v>1994</v>
      </c>
      <c r="C87" s="93">
        <v>4421.24</v>
      </c>
      <c r="D87" s="301">
        <v>4642.3019999999997</v>
      </c>
      <c r="E87" s="301">
        <v>5199.37824</v>
      </c>
      <c r="F87" s="279"/>
      <c r="G87" s="279">
        <v>11947.34</v>
      </c>
      <c r="H87" s="302">
        <v>-0.62993938399677252</v>
      </c>
    </row>
    <row r="88" spans="1:8">
      <c r="A88" s="299" t="s">
        <v>1350</v>
      </c>
      <c r="B88" s="300" t="s">
        <v>2071</v>
      </c>
      <c r="C88" s="93">
        <v>5165</v>
      </c>
      <c r="D88" s="301">
        <v>5423.25</v>
      </c>
      <c r="E88" s="301">
        <v>6074.0400000000009</v>
      </c>
      <c r="F88" s="279"/>
      <c r="G88" s="279">
        <v>11947.34</v>
      </c>
      <c r="H88" s="302">
        <v>-0.56768619625791183</v>
      </c>
    </row>
    <row r="89" spans="1:8">
      <c r="A89" s="299" t="s">
        <v>2008</v>
      </c>
      <c r="B89" s="300" t="s">
        <v>2007</v>
      </c>
      <c r="C89" s="93">
        <v>2685.8</v>
      </c>
      <c r="D89" s="301">
        <v>2820.09</v>
      </c>
      <c r="E89" s="301">
        <v>3158.5008000000003</v>
      </c>
      <c r="F89" s="279"/>
      <c r="G89" s="279">
        <v>5184.78</v>
      </c>
      <c r="H89" s="302">
        <v>-0.48198380644887528</v>
      </c>
    </row>
    <row r="90" spans="1:8">
      <c r="A90" s="299" t="s">
        <v>1768</v>
      </c>
      <c r="B90" s="300" t="s">
        <v>1767</v>
      </c>
      <c r="C90" s="93">
        <v>2892.4</v>
      </c>
      <c r="D90" s="301">
        <v>3037.0200000000004</v>
      </c>
      <c r="E90" s="301">
        <v>3401.4624000000008</v>
      </c>
      <c r="F90" s="279"/>
      <c r="G90" s="279">
        <v>3546.14</v>
      </c>
      <c r="H90" s="302">
        <v>-0.18435256363256944</v>
      </c>
    </row>
    <row r="91" spans="1:8">
      <c r="A91" s="299" t="s">
        <v>1766</v>
      </c>
      <c r="B91" s="300" t="s">
        <v>1765</v>
      </c>
      <c r="C91" s="93">
        <v>3181.64</v>
      </c>
      <c r="D91" s="301">
        <v>3340.7220000000002</v>
      </c>
      <c r="E91" s="301">
        <v>3741.6086400000004</v>
      </c>
      <c r="F91" s="279"/>
      <c r="G91" s="279">
        <v>5666.24</v>
      </c>
      <c r="H91" s="302">
        <v>-0.43849183938555375</v>
      </c>
    </row>
    <row r="92" spans="1:8">
      <c r="A92" s="299" t="s">
        <v>1770</v>
      </c>
      <c r="B92" s="300" t="s">
        <v>1769</v>
      </c>
      <c r="C92" s="93">
        <v>3181.64</v>
      </c>
      <c r="D92" s="301">
        <v>3340.7220000000002</v>
      </c>
      <c r="E92" s="301">
        <v>3741.6086400000004</v>
      </c>
      <c r="F92" s="279"/>
      <c r="G92" s="279">
        <v>5666.24</v>
      </c>
      <c r="H92" s="302">
        <v>-0.43849183938555375</v>
      </c>
    </row>
    <row r="93" spans="1:8">
      <c r="A93" s="299" t="s">
        <v>1772</v>
      </c>
      <c r="B93" s="300" t="s">
        <v>1771</v>
      </c>
      <c r="C93" s="93">
        <v>3181.64</v>
      </c>
      <c r="D93" s="301">
        <v>3340.7220000000002</v>
      </c>
      <c r="E93" s="301">
        <v>3741.6086400000004</v>
      </c>
      <c r="F93" s="279"/>
      <c r="G93" s="279">
        <v>5666.24</v>
      </c>
      <c r="H93" s="302">
        <v>-0.43849183938555375</v>
      </c>
    </row>
    <row r="94" spans="1:8">
      <c r="A94" s="299" t="s">
        <v>1784</v>
      </c>
      <c r="B94" s="300" t="s">
        <v>1783</v>
      </c>
      <c r="C94" s="93">
        <v>2272.6</v>
      </c>
      <c r="D94" s="301">
        <v>2386.23</v>
      </c>
      <c r="E94" s="301">
        <v>2672.5776000000001</v>
      </c>
      <c r="F94" s="279"/>
      <c r="G94" s="279">
        <v>3152.64</v>
      </c>
      <c r="H94" s="302">
        <v>-0.2791438286642306</v>
      </c>
    </row>
    <row r="95" spans="1:8">
      <c r="A95" s="299" t="s">
        <v>1785</v>
      </c>
      <c r="B95" s="300" t="s">
        <v>1641</v>
      </c>
      <c r="C95" s="93">
        <v>180.5684</v>
      </c>
      <c r="D95" s="301">
        <v>189.59682000000001</v>
      </c>
      <c r="E95" s="301">
        <v>212.34843840000002</v>
      </c>
      <c r="F95" s="279"/>
      <c r="G95" s="279">
        <v>246.36</v>
      </c>
      <c r="H95" s="302">
        <v>-0.26705471667478492</v>
      </c>
    </row>
    <row r="96" spans="1:8">
      <c r="A96" s="299" t="s">
        <v>1302</v>
      </c>
      <c r="B96" s="300" t="s">
        <v>2075</v>
      </c>
      <c r="C96" s="93">
        <v>3594.84</v>
      </c>
      <c r="D96" s="301">
        <v>3774.5820000000003</v>
      </c>
      <c r="E96" s="301">
        <v>4227.5318400000006</v>
      </c>
      <c r="F96" s="279"/>
      <c r="G96" s="279">
        <v>6585.81</v>
      </c>
      <c r="H96" s="302">
        <v>-0.45415370318912934</v>
      </c>
    </row>
    <row r="97" spans="1:8">
      <c r="A97" s="299" t="s">
        <v>1303</v>
      </c>
      <c r="B97" s="300" t="s">
        <v>2074</v>
      </c>
      <c r="C97" s="93">
        <v>7478.92</v>
      </c>
      <c r="D97" s="301">
        <v>7852.866</v>
      </c>
      <c r="E97" s="301">
        <v>8795.2099200000011</v>
      </c>
      <c r="F97" s="279"/>
      <c r="G97" s="279">
        <v>10820.18</v>
      </c>
      <c r="H97" s="302">
        <v>-0.30879892940782872</v>
      </c>
    </row>
    <row r="98" spans="1:8">
      <c r="A98" s="299" t="s">
        <v>1304</v>
      </c>
      <c r="B98" s="300" t="s">
        <v>2076</v>
      </c>
      <c r="C98" s="93">
        <v>7478.92</v>
      </c>
      <c r="D98" s="301">
        <v>7852.866</v>
      </c>
      <c r="E98" s="301">
        <v>8795.2099200000011</v>
      </c>
      <c r="F98" s="279"/>
      <c r="G98" s="279">
        <v>10820.18</v>
      </c>
      <c r="H98" s="302">
        <v>-0.30879892940782872</v>
      </c>
    </row>
    <row r="99" spans="1:8">
      <c r="A99" s="299" t="s">
        <v>1305</v>
      </c>
      <c r="B99" s="300" t="s">
        <v>2077</v>
      </c>
      <c r="C99" s="93">
        <v>7478.92</v>
      </c>
      <c r="D99" s="301">
        <v>7852.866</v>
      </c>
      <c r="E99" s="301">
        <v>8795.2099200000011</v>
      </c>
      <c r="F99" s="279"/>
      <c r="G99" s="279">
        <v>10820.18</v>
      </c>
      <c r="H99" s="302">
        <v>-0.30879892940782872</v>
      </c>
    </row>
    <row r="100" spans="1:8">
      <c r="A100" s="299" t="s">
        <v>1312</v>
      </c>
      <c r="B100" s="300" t="s">
        <v>1918</v>
      </c>
      <c r="C100" s="93">
        <v>370.22720000000004</v>
      </c>
      <c r="D100" s="301">
        <v>388.73856000000006</v>
      </c>
      <c r="E100" s="301">
        <v>435.38718720000008</v>
      </c>
      <c r="F100" s="279"/>
      <c r="G100" s="279">
        <v>373.5</v>
      </c>
      <c r="H100" s="302">
        <v>-8.7625167336009661E-3</v>
      </c>
    </row>
    <row r="101" spans="1:8">
      <c r="A101" s="299" t="s">
        <v>1306</v>
      </c>
      <c r="B101" s="300" t="s">
        <v>1943</v>
      </c>
      <c r="C101" s="93">
        <v>2020.9612</v>
      </c>
      <c r="D101" s="301">
        <v>2122.0092600000003</v>
      </c>
      <c r="E101" s="301">
        <v>2376.6503712000003</v>
      </c>
      <c r="F101" s="279"/>
      <c r="G101" s="279">
        <v>2161.7800000000002</v>
      </c>
      <c r="H101" s="302">
        <v>-6.5140208531858104E-2</v>
      </c>
    </row>
    <row r="102" spans="1:8">
      <c r="A102" s="299" t="s">
        <v>1307</v>
      </c>
      <c r="B102" s="300" t="s">
        <v>1942</v>
      </c>
      <c r="C102" s="93">
        <v>6652.52</v>
      </c>
      <c r="D102" s="301">
        <v>6985.1460000000006</v>
      </c>
      <c r="E102" s="301">
        <v>7823.3635200000017</v>
      </c>
      <c r="F102" s="279"/>
      <c r="G102" s="279">
        <v>12648.06</v>
      </c>
      <c r="H102" s="302">
        <v>-0.47402842807513557</v>
      </c>
    </row>
    <row r="103" spans="1:8">
      <c r="A103" s="299" t="s">
        <v>1308</v>
      </c>
      <c r="B103" s="300" t="s">
        <v>1944</v>
      </c>
      <c r="C103" s="93">
        <v>6652.52</v>
      </c>
      <c r="D103" s="301">
        <v>6985.1460000000006</v>
      </c>
      <c r="E103" s="301">
        <v>7823.3635200000017</v>
      </c>
      <c r="F103" s="279"/>
      <c r="G103" s="279">
        <v>12648.06</v>
      </c>
      <c r="H103" s="302">
        <v>-0.47402842807513557</v>
      </c>
    </row>
    <row r="104" spans="1:8">
      <c r="A104" s="299" t="s">
        <v>1309</v>
      </c>
      <c r="B104" s="300" t="s">
        <v>1945</v>
      </c>
      <c r="C104" s="93">
        <v>6652.52</v>
      </c>
      <c r="D104" s="301">
        <v>6985.1460000000006</v>
      </c>
      <c r="E104" s="301">
        <v>7823.3635200000017</v>
      </c>
      <c r="F104" s="279"/>
      <c r="G104" s="279">
        <v>12648.06</v>
      </c>
      <c r="H104" s="302">
        <v>-0.47402842807513557</v>
      </c>
    </row>
    <row r="105" spans="1:8">
      <c r="A105" s="299" t="s">
        <v>1299</v>
      </c>
      <c r="B105" s="300" t="s">
        <v>1946</v>
      </c>
      <c r="C105" s="93">
        <v>6257.9139999999998</v>
      </c>
      <c r="D105" s="301">
        <v>6570.8096999999998</v>
      </c>
      <c r="E105" s="301">
        <v>7359.3068640000001</v>
      </c>
      <c r="F105" s="279"/>
      <c r="G105" s="279">
        <v>6565.81</v>
      </c>
      <c r="H105" s="302">
        <v>-4.6893833357955932E-2</v>
      </c>
    </row>
    <row r="106" spans="1:8">
      <c r="A106" s="299" t="s">
        <v>1300</v>
      </c>
      <c r="B106" s="300" t="s">
        <v>1947</v>
      </c>
      <c r="C106" s="93">
        <v>18774.5684</v>
      </c>
      <c r="D106" s="301">
        <v>19713.29682</v>
      </c>
      <c r="E106" s="301">
        <v>22078.892438400002</v>
      </c>
      <c r="F106" s="279"/>
      <c r="G106" s="279">
        <v>19697.830000000002</v>
      </c>
      <c r="H106" s="302">
        <v>-4.6871234039485649E-2</v>
      </c>
    </row>
    <row r="107" spans="1:8">
      <c r="A107" s="299" t="s">
        <v>1301</v>
      </c>
      <c r="B107" s="300" t="s">
        <v>1940</v>
      </c>
      <c r="C107" s="93">
        <v>754.91639999999995</v>
      </c>
      <c r="D107" s="301">
        <v>792.66221999999993</v>
      </c>
      <c r="E107" s="301">
        <v>887.78168640000001</v>
      </c>
      <c r="F107" s="279"/>
      <c r="G107" s="279">
        <v>792.02</v>
      </c>
      <c r="H107" s="302">
        <v>-4.684679679806069E-2</v>
      </c>
    </row>
    <row r="108" spans="1:8">
      <c r="A108" s="299" t="s">
        <v>2461</v>
      </c>
      <c r="B108" s="300" t="s">
        <v>2460</v>
      </c>
      <c r="C108" s="93">
        <v>4710.4800000000005</v>
      </c>
      <c r="D108" s="301">
        <v>4946.0040000000008</v>
      </c>
      <c r="E108" s="301">
        <v>5539.5244800000019</v>
      </c>
      <c r="F108" s="279"/>
      <c r="G108" s="279">
        <v>6221.6031156869849</v>
      </c>
      <c r="H108" s="302">
        <v>-0.24288323886762861</v>
      </c>
    </row>
    <row r="109" spans="1:8">
      <c r="A109" s="299" t="s">
        <v>2463</v>
      </c>
      <c r="B109" s="300" t="s">
        <v>2462</v>
      </c>
      <c r="C109" s="93">
        <v>4710.4800000000005</v>
      </c>
      <c r="D109" s="301">
        <v>4946.0040000000008</v>
      </c>
      <c r="E109" s="301">
        <v>5539.5244800000019</v>
      </c>
      <c r="F109" s="279"/>
      <c r="G109" s="279">
        <v>6221.6031156869849</v>
      </c>
      <c r="H109" s="302">
        <v>-0.24288323886762861</v>
      </c>
    </row>
    <row r="110" spans="1:8">
      <c r="A110" s="299" t="s">
        <v>2465</v>
      </c>
      <c r="B110" s="300" t="s">
        <v>2464</v>
      </c>
      <c r="C110" s="93">
        <v>4710.4800000000005</v>
      </c>
      <c r="D110" s="301">
        <v>4946.0040000000008</v>
      </c>
      <c r="E110" s="301">
        <v>5539.5244800000019</v>
      </c>
      <c r="F110" s="279"/>
      <c r="G110" s="279">
        <v>6221.6031156869849</v>
      </c>
      <c r="H110" s="302">
        <v>-0.24288323886762861</v>
      </c>
    </row>
    <row r="111" spans="1:8">
      <c r="A111" s="299" t="s">
        <v>2459</v>
      </c>
      <c r="B111" s="300" t="s">
        <v>2458</v>
      </c>
      <c r="C111" s="93">
        <v>4545.2</v>
      </c>
      <c r="D111" s="301">
        <v>4772.46</v>
      </c>
      <c r="E111" s="301">
        <v>5345.1552000000001</v>
      </c>
      <c r="F111" s="279"/>
      <c r="G111" s="279">
        <v>4902.1000000000004</v>
      </c>
      <c r="H111" s="302">
        <v>-7.280553232288213E-2</v>
      </c>
    </row>
    <row r="112" spans="1:8">
      <c r="A112" s="299" t="s">
        <v>2522</v>
      </c>
      <c r="B112" s="300" t="s">
        <v>2521</v>
      </c>
      <c r="C112" s="93">
        <v>2663.0740000000001</v>
      </c>
      <c r="D112" s="301">
        <v>2796.2277000000004</v>
      </c>
      <c r="E112" s="301">
        <v>3131.7750240000005</v>
      </c>
      <c r="F112" s="279"/>
      <c r="G112" s="279">
        <v>5726.85</v>
      </c>
      <c r="H112" s="302">
        <v>-0.53498450282441479</v>
      </c>
    </row>
    <row r="113" spans="1:8">
      <c r="A113" s="299" t="s">
        <v>1310</v>
      </c>
      <c r="B113" s="300" t="s">
        <v>2518</v>
      </c>
      <c r="C113" s="93">
        <v>1098.2855999999999</v>
      </c>
      <c r="D113" s="301">
        <v>1153.1998799999999</v>
      </c>
      <c r="E113" s="301">
        <v>1291.5838656000001</v>
      </c>
      <c r="F113" s="279"/>
      <c r="G113" s="279">
        <v>1080.21</v>
      </c>
      <c r="H113" s="302">
        <v>1.6733412947482335E-2</v>
      </c>
    </row>
    <row r="114" spans="1:8">
      <c r="A114" s="299" t="s">
        <v>51</v>
      </c>
      <c r="B114" s="300" t="s">
        <v>50</v>
      </c>
      <c r="C114" s="93">
        <v>1136.3</v>
      </c>
      <c r="D114" s="301">
        <v>1193.115</v>
      </c>
      <c r="E114" s="301">
        <v>1336.2888</v>
      </c>
      <c r="F114" s="279"/>
      <c r="G114" s="279">
        <v>1117.46</v>
      </c>
      <c r="H114" s="302">
        <v>1.6859663880586257E-2</v>
      </c>
    </row>
    <row r="115" spans="1:8">
      <c r="A115" s="299" t="s">
        <v>3181</v>
      </c>
      <c r="B115" s="300" t="s">
        <v>66</v>
      </c>
      <c r="C115" s="93">
        <v>5215.4103999999998</v>
      </c>
      <c r="D115" s="301">
        <v>5476.1809199999998</v>
      </c>
      <c r="E115" s="301">
        <v>6133.3226304</v>
      </c>
      <c r="F115" s="279"/>
      <c r="G115" s="279">
        <v>13509.48</v>
      </c>
      <c r="H115" s="302">
        <v>-0.61394440052466859</v>
      </c>
    </row>
    <row r="116" spans="1:8">
      <c r="A116" s="299" t="s">
        <v>68</v>
      </c>
      <c r="B116" s="300" t="s">
        <v>66</v>
      </c>
      <c r="C116" s="93">
        <v>6333.5295999999998</v>
      </c>
      <c r="D116" s="301">
        <v>6650.2060799999999</v>
      </c>
      <c r="E116" s="301">
        <v>7448.2308096000006</v>
      </c>
      <c r="F116" s="279"/>
      <c r="G116" s="279">
        <v>13509.48</v>
      </c>
      <c r="H116" s="302">
        <v>-0.53117887587086998</v>
      </c>
    </row>
    <row r="117" spans="1:8">
      <c r="A117" s="299" t="s">
        <v>120</v>
      </c>
      <c r="B117" s="300" t="s">
        <v>119</v>
      </c>
      <c r="C117" s="93">
        <v>7523.9588000000003</v>
      </c>
      <c r="D117" s="301">
        <v>7900.1567400000004</v>
      </c>
      <c r="E117" s="301">
        <v>8848.1755488000017</v>
      </c>
      <c r="F117" s="279"/>
      <c r="G117" s="279">
        <v>7400.1</v>
      </c>
      <c r="H117" s="302">
        <v>1.6737449493925752E-2</v>
      </c>
    </row>
    <row r="118" spans="1:8">
      <c r="A118" s="299" t="s">
        <v>188</v>
      </c>
      <c r="B118" s="300" t="s">
        <v>187</v>
      </c>
      <c r="C118" s="93">
        <v>1790.3955999999998</v>
      </c>
      <c r="D118" s="301">
        <v>1879.9153799999999</v>
      </c>
      <c r="E118" s="301">
        <v>2105.5052255999999</v>
      </c>
      <c r="F118" s="279"/>
      <c r="G118" s="279">
        <v>2469.62</v>
      </c>
      <c r="H118" s="302">
        <v>-0.27503194823495114</v>
      </c>
    </row>
    <row r="119" spans="1:8">
      <c r="A119" s="299" t="s">
        <v>190</v>
      </c>
      <c r="B119" s="300" t="s">
        <v>189</v>
      </c>
      <c r="C119" s="93">
        <v>2166.8208</v>
      </c>
      <c r="D119" s="301">
        <v>2275.1618400000002</v>
      </c>
      <c r="E119" s="301">
        <v>2548.1812608000005</v>
      </c>
      <c r="F119" s="279"/>
      <c r="G119" s="279"/>
      <c r="H119" s="302"/>
    </row>
    <row r="120" spans="1:8">
      <c r="A120" s="299" t="s">
        <v>191</v>
      </c>
      <c r="B120" s="300" t="s">
        <v>167</v>
      </c>
      <c r="C120" s="93">
        <v>2166.8208</v>
      </c>
      <c r="D120" s="301">
        <v>2275.1618400000002</v>
      </c>
      <c r="E120" s="301">
        <v>2548.1812608000005</v>
      </c>
      <c r="F120" s="279"/>
      <c r="G120" s="279"/>
      <c r="H120" s="302"/>
    </row>
    <row r="121" spans="1:8">
      <c r="A121" s="299" t="s">
        <v>192</v>
      </c>
      <c r="B121" s="300" t="s">
        <v>169</v>
      </c>
      <c r="C121" s="93">
        <v>2166.8208</v>
      </c>
      <c r="D121" s="301">
        <v>2275.1618400000002</v>
      </c>
      <c r="E121" s="301">
        <v>2548.1812608000005</v>
      </c>
      <c r="F121" s="279"/>
      <c r="G121" s="279"/>
      <c r="H121" s="302"/>
    </row>
    <row r="122" spans="1:8">
      <c r="A122" s="299" t="s">
        <v>1313</v>
      </c>
      <c r="B122" s="303" t="s">
        <v>1314</v>
      </c>
      <c r="C122" s="93">
        <v>6026.9352000000008</v>
      </c>
      <c r="D122" s="301">
        <v>6328.2819600000012</v>
      </c>
      <c r="E122" s="301">
        <v>7087.6757952000016</v>
      </c>
      <c r="F122" s="279"/>
      <c r="G122" s="279"/>
      <c r="H122" s="302"/>
    </row>
    <row r="123" spans="1:8">
      <c r="A123" s="299" t="s">
        <v>1342</v>
      </c>
      <c r="B123" s="303" t="s">
        <v>1343</v>
      </c>
      <c r="C123" s="93">
        <v>3722.5188000000003</v>
      </c>
      <c r="D123" s="301">
        <v>3908.6447400000006</v>
      </c>
      <c r="E123" s="301">
        <v>4377.6821088000015</v>
      </c>
      <c r="F123" s="279"/>
      <c r="G123" s="279"/>
      <c r="H123" s="302"/>
    </row>
    <row r="124" spans="1:8">
      <c r="A124" s="299" t="s">
        <v>1341</v>
      </c>
      <c r="B124" s="303" t="s">
        <v>1318</v>
      </c>
      <c r="C124" s="93">
        <v>18568.381600000001</v>
      </c>
      <c r="D124" s="301">
        <v>19496.80068</v>
      </c>
      <c r="E124" s="301">
        <v>21836.416761600001</v>
      </c>
      <c r="F124" s="279"/>
      <c r="G124" s="279"/>
      <c r="H124" s="302"/>
    </row>
    <row r="125" spans="1:8">
      <c r="A125" s="299" t="s">
        <v>1317</v>
      </c>
      <c r="B125" s="303" t="s">
        <v>3024</v>
      </c>
      <c r="C125" s="93">
        <v>12925.722400000001</v>
      </c>
      <c r="D125" s="301">
        <v>13572.008520000001</v>
      </c>
      <c r="E125" s="301">
        <v>15200.649542400002</v>
      </c>
      <c r="F125" s="279"/>
      <c r="G125" s="279"/>
      <c r="H125" s="302"/>
    </row>
    <row r="126" spans="1:8">
      <c r="A126" s="299" t="s">
        <v>1319</v>
      </c>
      <c r="B126" s="303" t="s">
        <v>3025</v>
      </c>
      <c r="C126" s="93">
        <v>15007.423999999999</v>
      </c>
      <c r="D126" s="301">
        <v>15757.7952</v>
      </c>
      <c r="E126" s="301">
        <v>17648.730624000003</v>
      </c>
      <c r="F126" s="279"/>
      <c r="G126" s="279"/>
      <c r="H126" s="302"/>
    </row>
    <row r="127" spans="1:8">
      <c r="A127" s="299" t="s">
        <v>3175</v>
      </c>
      <c r="B127" s="303" t="s">
        <v>3176</v>
      </c>
      <c r="C127" s="93">
        <v>2029.2252000000001</v>
      </c>
      <c r="D127" s="301">
        <v>2130.6864600000004</v>
      </c>
      <c r="E127" s="301">
        <v>2386.3688352000008</v>
      </c>
      <c r="F127" s="279"/>
      <c r="G127" s="279"/>
      <c r="H127" s="302"/>
    </row>
    <row r="128" spans="1:8">
      <c r="A128" s="299" t="s">
        <v>2538</v>
      </c>
      <c r="B128" s="303" t="s">
        <v>2537</v>
      </c>
      <c r="C128" s="93">
        <v>6505.0075999999999</v>
      </c>
      <c r="D128" s="301">
        <v>6830.2579800000003</v>
      </c>
      <c r="E128" s="301">
        <v>7649.8889376000006</v>
      </c>
      <c r="F128" s="279"/>
      <c r="G128" s="279"/>
      <c r="H128" s="302"/>
    </row>
    <row r="129" spans="1:8">
      <c r="A129" s="299" t="s">
        <v>3074</v>
      </c>
      <c r="B129" s="303" t="s">
        <v>3078</v>
      </c>
      <c r="C129" s="93">
        <v>7740.4756000000007</v>
      </c>
      <c r="D129" s="301">
        <v>8127.4993800000011</v>
      </c>
      <c r="E129" s="301">
        <v>9102.7993056000014</v>
      </c>
      <c r="F129" s="279"/>
      <c r="G129" s="279"/>
      <c r="H129" s="302"/>
    </row>
    <row r="130" spans="1:8">
      <c r="A130" s="299" t="s">
        <v>1368</v>
      </c>
      <c r="B130" s="303" t="s">
        <v>3135</v>
      </c>
      <c r="C130" s="93">
        <v>7740.4756000000007</v>
      </c>
      <c r="D130" s="301">
        <v>8127.4993800000011</v>
      </c>
      <c r="E130" s="301">
        <v>9102.7993056000014</v>
      </c>
      <c r="F130" s="279"/>
      <c r="G130" s="279"/>
      <c r="H130" s="302"/>
    </row>
    <row r="131" spans="1:8">
      <c r="A131" s="299" t="s">
        <v>3272</v>
      </c>
      <c r="B131" s="303" t="s">
        <v>3274</v>
      </c>
      <c r="C131" s="93">
        <v>8916.0295999999998</v>
      </c>
      <c r="D131" s="301">
        <v>9361.8310799999999</v>
      </c>
      <c r="E131" s="301">
        <v>10485.2508096</v>
      </c>
      <c r="F131" s="279"/>
      <c r="G131" s="279"/>
      <c r="H131" s="302"/>
    </row>
    <row r="132" spans="1:8">
      <c r="A132" s="299" t="s">
        <v>1325</v>
      </c>
      <c r="B132" s="303" t="s">
        <v>3137</v>
      </c>
      <c r="C132" s="93">
        <v>1729.242</v>
      </c>
      <c r="D132" s="301">
        <v>1815.7040999999999</v>
      </c>
      <c r="E132" s="301">
        <v>2033.5885920000001</v>
      </c>
      <c r="F132" s="279"/>
      <c r="G132" s="279"/>
      <c r="H132" s="302"/>
    </row>
    <row r="133" spans="1:8">
      <c r="A133" s="299" t="s">
        <v>1323</v>
      </c>
      <c r="B133" s="303" t="s">
        <v>3257</v>
      </c>
      <c r="C133" s="93">
        <v>7132.6584000000003</v>
      </c>
      <c r="D133" s="301">
        <v>7489.2913200000003</v>
      </c>
      <c r="E133" s="301">
        <v>8388.006278400002</v>
      </c>
      <c r="F133" s="279"/>
      <c r="G133" s="279"/>
      <c r="H133" s="302"/>
    </row>
  </sheetData>
  <conditionalFormatting sqref="B122:B133">
    <cfRule type="cellIs" dxfId="37" priority="1" stopIfTrue="1" operator="greaterThan">
      <formula>0</formula>
    </cfRule>
    <cfRule type="expression" dxfId="36" priority="2" stopIfTrue="1">
      <formula>ISERROR($D122)</formula>
    </cfRule>
  </conditionalFormatting>
  <conditionalFormatting sqref="A7:A133">
    <cfRule type="cellIs" dxfId="35" priority="3" stopIfTrue="1" operator="greaterThan">
      <formula>0</formula>
    </cfRule>
    <cfRule type="expression" dxfId="34" priority="4" stopIfTrue="1">
      <formula>ISERROR(#REF!)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>
  <dimension ref="A1:G137"/>
  <sheetViews>
    <sheetView workbookViewId="0">
      <selection activeCell="K11" sqref="K11"/>
    </sheetView>
  </sheetViews>
  <sheetFormatPr defaultColWidth="8.85546875" defaultRowHeight="15"/>
  <cols>
    <col min="1" max="1" width="14.7109375" customWidth="1"/>
    <col min="2" max="2" width="45.85546875" style="101" customWidth="1"/>
    <col min="3" max="5" width="23.85546875" style="98" customWidth="1"/>
    <col min="6" max="6" width="0.140625" customWidth="1"/>
    <col min="7" max="7" width="11.85546875" customWidth="1"/>
  </cols>
  <sheetData>
    <row r="1" spans="1:7" ht="16.5">
      <c r="A1" s="52" t="s">
        <v>1346</v>
      </c>
      <c r="B1" s="172" t="str">
        <f>Summary!B22</f>
        <v>Rewe Billa</v>
      </c>
    </row>
    <row r="2" spans="1:7">
      <c r="A2" s="50" t="s">
        <v>1347</v>
      </c>
      <c r="B2" s="100">
        <f>Summary!F22</f>
        <v>41625</v>
      </c>
    </row>
    <row r="3" spans="1:7">
      <c r="A3" s="50" t="s">
        <v>1348</v>
      </c>
      <c r="B3" s="162" t="str">
        <f>Summary!C22</f>
        <v>RUSY12040LAS</v>
      </c>
    </row>
    <row r="5" spans="1:7" ht="40.5">
      <c r="A5" s="116" t="s">
        <v>1288</v>
      </c>
      <c r="B5" s="116" t="s">
        <v>1289</v>
      </c>
      <c r="C5" s="173" t="s">
        <v>1344</v>
      </c>
      <c r="D5" s="173" t="s">
        <v>1345</v>
      </c>
      <c r="E5" s="173" t="s">
        <v>3027</v>
      </c>
      <c r="G5" s="117" t="s">
        <v>1371</v>
      </c>
    </row>
    <row r="6" spans="1:7">
      <c r="A6" s="118"/>
      <c r="B6" s="119"/>
      <c r="C6" s="173" t="s">
        <v>1290</v>
      </c>
      <c r="D6" s="173" t="s">
        <v>1290</v>
      </c>
      <c r="E6" s="173" t="s">
        <v>1290</v>
      </c>
    </row>
    <row r="7" spans="1:7">
      <c r="A7" s="122" t="s">
        <v>1130</v>
      </c>
      <c r="B7" s="32" t="str">
        <f>VLOOKUP(A7,PN!B3:D1900,3,FALSE)</f>
        <v>C950de</v>
      </c>
      <c r="C7" s="168">
        <v>64432.000000000007</v>
      </c>
      <c r="D7" s="168">
        <f t="shared" ref="D7:D68" si="0">C7*1.05</f>
        <v>67653.600000000006</v>
      </c>
      <c r="E7" s="168">
        <f t="shared" ref="E7:E68" si="1">D7*1.12</f>
        <v>75772.032000000007</v>
      </c>
      <c r="F7" s="101">
        <f>VLOOKUP(A7,PN!B3:C1455,2, FALSE)</f>
        <v>108497.2</v>
      </c>
      <c r="G7" s="64">
        <f t="shared" ref="G7:G38" si="2">(C7-F7)/F7</f>
        <v>-0.40614135664330497</v>
      </c>
    </row>
    <row r="8" spans="1:7">
      <c r="A8" s="122" t="s">
        <v>1150</v>
      </c>
      <c r="B8" s="32" t="str">
        <f>VLOOKUP(A8,PN!B5:D1902,3,FALSE)</f>
        <v>C746dn</v>
      </c>
      <c r="C8" s="168">
        <v>12081.000000000002</v>
      </c>
      <c r="D8" s="168">
        <f t="shared" si="0"/>
        <v>12685.050000000003</v>
      </c>
      <c r="E8" s="168">
        <f t="shared" si="1"/>
        <v>14207.256000000005</v>
      </c>
      <c r="F8" s="101">
        <f>VLOOKUP(A8,PN!B5:C1457,2, FALSE)</f>
        <v>14285.599999999999</v>
      </c>
      <c r="G8" s="64">
        <f t="shared" si="2"/>
        <v>-0.15432323458587646</v>
      </c>
    </row>
    <row r="9" spans="1:7">
      <c r="A9" s="120" t="s">
        <v>1160</v>
      </c>
      <c r="B9" s="32" t="str">
        <f>VLOOKUP(A9,PN!B6:D1903,3,FALSE)</f>
        <v>X746de</v>
      </c>
      <c r="C9" s="168">
        <v>24162.000000000004</v>
      </c>
      <c r="D9" s="168">
        <f t="shared" si="0"/>
        <v>25370.100000000006</v>
      </c>
      <c r="E9" s="168">
        <f t="shared" si="1"/>
        <v>28414.51200000001</v>
      </c>
      <c r="F9" s="101">
        <f>VLOOKUP(A9,PN!B6:C1458,2, FALSE)</f>
        <v>35387.1</v>
      </c>
      <c r="G9" s="64">
        <f t="shared" si="2"/>
        <v>-0.31720881338114726</v>
      </c>
    </row>
    <row r="10" spans="1:7">
      <c r="A10" s="122" t="s">
        <v>1172</v>
      </c>
      <c r="B10" s="32" t="str">
        <f>VLOOKUP(A10,PN!B7:D1904,3,FALSE)</f>
        <v>MS410DN</v>
      </c>
      <c r="C10" s="168">
        <v>7651.3</v>
      </c>
      <c r="D10" s="168">
        <f t="shared" si="0"/>
        <v>8033.8650000000007</v>
      </c>
      <c r="E10" s="168">
        <f t="shared" si="1"/>
        <v>8997.9288000000015</v>
      </c>
      <c r="F10" s="101">
        <f>VLOOKUP(A10,PN!B7:C1459,2, FALSE)</f>
        <v>10105.200000000001</v>
      </c>
      <c r="G10" s="64">
        <f t="shared" si="2"/>
        <v>-0.24283537188774101</v>
      </c>
    </row>
    <row r="11" spans="1:7">
      <c r="A11" s="122" t="s">
        <v>1174</v>
      </c>
      <c r="B11" s="32" t="str">
        <f>VLOOKUP(A11,PN!B8:D1905,3,FALSE)</f>
        <v>MS510DN</v>
      </c>
      <c r="C11" s="168">
        <v>8859.4000000000015</v>
      </c>
      <c r="D11" s="168">
        <f t="shared" si="0"/>
        <v>9302.3700000000026</v>
      </c>
      <c r="E11" s="168">
        <f t="shared" si="1"/>
        <v>10418.654400000003</v>
      </c>
      <c r="F11" s="101">
        <f>VLOOKUP(A11,PN!B8:C1460,2, FALSE)</f>
        <v>12490.1</v>
      </c>
      <c r="G11" s="64">
        <f t="shared" si="2"/>
        <v>-0.29068622348900319</v>
      </c>
    </row>
    <row r="12" spans="1:7">
      <c r="A12" s="122" t="s">
        <v>1204</v>
      </c>
      <c r="B12" s="32" t="str">
        <f>VLOOKUP(A12,PN!B9:D1906,3,FALSE)</f>
        <v>MS810dn</v>
      </c>
      <c r="C12" s="168">
        <v>19313.492000000002</v>
      </c>
      <c r="D12" s="168">
        <f t="shared" si="0"/>
        <v>20279.166600000004</v>
      </c>
      <c r="E12" s="168">
        <f t="shared" si="1"/>
        <v>22712.666592000005</v>
      </c>
      <c r="F12" s="101">
        <f>VLOOKUP(A12,PN!B9:C1461,2, FALSE)</f>
        <v>25201.4</v>
      </c>
      <c r="G12" s="64">
        <f t="shared" si="2"/>
        <v>-0.23363416318141053</v>
      </c>
    </row>
    <row r="13" spans="1:7">
      <c r="A13" s="122" t="s">
        <v>1212</v>
      </c>
      <c r="B13" s="32" t="str">
        <f>VLOOKUP(A13,PN!B10:D1907,3,FALSE)</f>
        <v>MS811dn</v>
      </c>
      <c r="C13" s="168">
        <v>20000</v>
      </c>
      <c r="D13" s="168">
        <f t="shared" si="0"/>
        <v>21000</v>
      </c>
      <c r="E13" s="168">
        <f t="shared" si="1"/>
        <v>23520.000000000004</v>
      </c>
      <c r="F13" s="101">
        <f>VLOOKUP(A13,PN!B10:C1462,2, FALSE)</f>
        <v>29646.400000000001</v>
      </c>
      <c r="G13" s="64">
        <f t="shared" si="2"/>
        <v>-0.3253818338820228</v>
      </c>
    </row>
    <row r="14" spans="1:7">
      <c r="A14" s="120" t="s">
        <v>1184</v>
      </c>
      <c r="B14" s="32" t="str">
        <f>VLOOKUP(A14,PN!B11:D1908,3,FALSE)</f>
        <v>MX410de</v>
      </c>
      <c r="C14" s="168">
        <v>9262.1</v>
      </c>
      <c r="D14" s="168">
        <f t="shared" si="0"/>
        <v>9725.2049999999999</v>
      </c>
      <c r="E14" s="168">
        <f t="shared" si="1"/>
        <v>10892.229600000001</v>
      </c>
      <c r="F14" s="101">
        <f>VLOOKUP(A14,PN!B11:C1463,2, FALSE)</f>
        <v>17019.099999999999</v>
      </c>
      <c r="G14" s="64">
        <f t="shared" si="2"/>
        <v>-0.45578203312748611</v>
      </c>
    </row>
    <row r="15" spans="1:7">
      <c r="A15" s="120" t="s">
        <v>1188</v>
      </c>
      <c r="B15" s="32" t="str">
        <f>VLOOKUP(A15,PN!B12:D1909,3,FALSE)</f>
        <v>MX511de</v>
      </c>
      <c r="C15" s="168">
        <v>18121.5</v>
      </c>
      <c r="D15" s="168">
        <f t="shared" si="0"/>
        <v>19027.575000000001</v>
      </c>
      <c r="E15" s="168">
        <f t="shared" si="1"/>
        <v>21310.884000000002</v>
      </c>
      <c r="F15" s="101">
        <f>VLOOKUP(A15,PN!B12:C1464,2, FALSE)</f>
        <v>27391</v>
      </c>
      <c r="G15" s="64">
        <f t="shared" si="2"/>
        <v>-0.33841407761673542</v>
      </c>
    </row>
    <row r="16" spans="1:7">
      <c r="A16" s="120" t="s">
        <v>1222</v>
      </c>
      <c r="B16" s="32" t="str">
        <f>VLOOKUP(A16,PN!B13:D1910,3,FALSE)</f>
        <v>MX710de</v>
      </c>
      <c r="C16" s="168">
        <v>48324.000000000007</v>
      </c>
      <c r="D16" s="168">
        <f t="shared" si="0"/>
        <v>50740.200000000012</v>
      </c>
      <c r="E16" s="168">
        <f t="shared" si="1"/>
        <v>56829.024000000019</v>
      </c>
      <c r="F16" s="101">
        <f>VLOOKUP(A16,PN!B13:C1465,2, FALSE)</f>
        <v>61994.1</v>
      </c>
      <c r="G16" s="64">
        <f t="shared" si="2"/>
        <v>-0.22050646755094422</v>
      </c>
    </row>
    <row r="17" spans="1:7">
      <c r="A17" s="122" t="s">
        <v>349</v>
      </c>
      <c r="B17" s="32" t="str">
        <f>VLOOKUP(A17,PN!B14:D1911,3,FALSE)</f>
        <v>OPTION    C73X 550 SHEET DRAWE</v>
      </c>
      <c r="C17" s="168">
        <v>9584.26</v>
      </c>
      <c r="D17" s="168">
        <f t="shared" si="0"/>
        <v>10063.473</v>
      </c>
      <c r="E17" s="168">
        <f t="shared" si="1"/>
        <v>11271.089760000001</v>
      </c>
      <c r="F17" s="101">
        <f>VLOOKUP(A17,PN!B14:C1466,2, FALSE)</f>
        <v>10612.699999999999</v>
      </c>
      <c r="G17" s="64">
        <f t="shared" si="2"/>
        <v>-9.6906536508145791E-2</v>
      </c>
    </row>
    <row r="18" spans="1:7">
      <c r="A18" s="122" t="s">
        <v>370</v>
      </c>
      <c r="B18" s="32" t="str">
        <f>VLOOKUP(A18,PN!B15:D1912,3,FALSE)</f>
        <v>OPTION    JR 550 OPTION TRAY</v>
      </c>
      <c r="C18" s="168">
        <v>5235.1000000000004</v>
      </c>
      <c r="D18" s="168">
        <f t="shared" si="0"/>
        <v>5496.8550000000005</v>
      </c>
      <c r="E18" s="168">
        <f t="shared" si="1"/>
        <v>6156.4776000000011</v>
      </c>
      <c r="F18" s="101">
        <f>VLOOKUP(A18,PN!B15:C1467,2, FALSE)</f>
        <v>7846.9999999999991</v>
      </c>
      <c r="G18" s="64">
        <f t="shared" si="2"/>
        <v>-0.33285331974002791</v>
      </c>
    </row>
    <row r="19" spans="1:7">
      <c r="A19" s="122" t="s">
        <v>372</v>
      </c>
      <c r="B19" s="32" t="str">
        <f>VLOOKUP(A19,PN!B16:D1913,3,FALSE)</f>
        <v>OPTION    HIGH CAPACITY INPUT</v>
      </c>
      <c r="C19" s="168">
        <v>4027.0000000000005</v>
      </c>
      <c r="D19" s="168">
        <f t="shared" si="0"/>
        <v>4228.3500000000004</v>
      </c>
      <c r="E19" s="168">
        <f t="shared" si="1"/>
        <v>4735.7520000000004</v>
      </c>
      <c r="F19" s="101">
        <f>VLOOKUP(A19,PN!B16:C1468,2, FALSE)</f>
        <v>16837.099999999999</v>
      </c>
      <c r="G19" s="64">
        <f t="shared" si="2"/>
        <v>-0.7608257954160752</v>
      </c>
    </row>
    <row r="20" spans="1:7">
      <c r="A20" s="122" t="s">
        <v>275</v>
      </c>
      <c r="B20" s="32" t="str">
        <f>VLOOKUP(A20,PN!B17:D1914,3,FALSE)</f>
        <v>Three Tray Module (1560 Sheet Input Option)</v>
      </c>
      <c r="C20" s="168">
        <v>5235.1000000000004</v>
      </c>
      <c r="D20" s="168">
        <f t="shared" si="0"/>
        <v>5496.8550000000005</v>
      </c>
      <c r="E20" s="168">
        <f t="shared" si="1"/>
        <v>6156.4776000000011</v>
      </c>
      <c r="F20" s="101">
        <f>VLOOKUP(A20,PN!B17:C1469,2, FALSE)</f>
        <v>38409</v>
      </c>
      <c r="G20" s="64">
        <f t="shared" si="2"/>
        <v>-0.86370121586086601</v>
      </c>
    </row>
    <row r="21" spans="1:7">
      <c r="A21" s="122" t="s">
        <v>419</v>
      </c>
      <c r="B21" s="32" t="str">
        <f>VLOOKUP(A21,PN!B18:D1915,3,FALSE)</f>
        <v>TRAY      ASM 550 WITH PACKAGI</v>
      </c>
      <c r="C21" s="168">
        <v>5798.88</v>
      </c>
      <c r="D21" s="168">
        <f t="shared" si="0"/>
        <v>6088.8240000000005</v>
      </c>
      <c r="E21" s="168">
        <f t="shared" si="1"/>
        <v>6819.4828800000014</v>
      </c>
      <c r="F21" s="101">
        <f>VLOOKUP(A21,PN!B18:C1470,2, FALSE)</f>
        <v>4202.8</v>
      </c>
      <c r="G21" s="64">
        <f t="shared" si="2"/>
        <v>0.37976587037213283</v>
      </c>
    </row>
    <row r="22" spans="1:7">
      <c r="A22" s="122" t="s">
        <v>417</v>
      </c>
      <c r="B22" s="32" t="str">
        <f>VLOOKUP(A22,PN!B19:D1916,3,FALSE)</f>
        <v>TRAY      ASM 250 WITH PACKAGI</v>
      </c>
      <c r="C22" s="168">
        <v>9658.7595000000001</v>
      </c>
      <c r="D22" s="168">
        <f t="shared" si="0"/>
        <v>10141.697475000001</v>
      </c>
      <c r="E22" s="168">
        <f t="shared" si="1"/>
        <v>11358.701172000003</v>
      </c>
      <c r="F22" s="101">
        <f>VLOOKUP(A22,PN!B19:C1471,2, FALSE)</f>
        <v>3005.7999999999997</v>
      </c>
      <c r="G22" s="64">
        <f t="shared" si="2"/>
        <v>2.2133739769778433</v>
      </c>
    </row>
    <row r="23" spans="1:7">
      <c r="A23" s="122" t="s">
        <v>368</v>
      </c>
      <c r="B23" s="32" t="str">
        <f>VLOOKUP(A23,PN!B20:D1917,3,FALSE)</f>
        <v>OPTION    250 OPTION TRAY</v>
      </c>
      <c r="C23" s="168">
        <v>5529.4737000000005</v>
      </c>
      <c r="D23" s="168">
        <f t="shared" si="0"/>
        <v>5805.9473850000004</v>
      </c>
      <c r="E23" s="168">
        <f t="shared" si="1"/>
        <v>6502.6610712000011</v>
      </c>
      <c r="F23" s="101">
        <f>VLOOKUP(A23,PN!B20:C1472,2, FALSE)</f>
        <v>6277.5999999999995</v>
      </c>
      <c r="G23" s="64">
        <f t="shared" si="2"/>
        <v>-0.11917393589906956</v>
      </c>
    </row>
    <row r="24" spans="1:7">
      <c r="A24" s="122" t="s">
        <v>831</v>
      </c>
      <c r="B24" s="32" t="str">
        <f>VLOOKUP(A24,PN!B21:D1918,3,FALSE)</f>
        <v>MS/MX 550-Sheet Tray for 31x, 41x, 51x, 61x Series</v>
      </c>
      <c r="C24" s="168">
        <v>22744.495999999999</v>
      </c>
      <c r="D24" s="168">
        <f t="shared" si="0"/>
        <v>23881.720799999999</v>
      </c>
      <c r="E24" s="168">
        <f t="shared" si="1"/>
        <v>26747.527296</v>
      </c>
      <c r="F24" s="101">
        <f>VLOOKUP(A24,PN!B21:C1473,2, FALSE)</f>
        <v>5122.6000000000004</v>
      </c>
      <c r="G24" s="64">
        <f t="shared" si="2"/>
        <v>3.4400296724319679</v>
      </c>
    </row>
    <row r="25" spans="1:7">
      <c r="A25" s="122" t="s">
        <v>835</v>
      </c>
      <c r="B25" s="32" t="str">
        <f>VLOOKUP(A25,PN!B22:D1919,3,FALSE)</f>
        <v>MS81x/ MX71x Series250-Sheet Tray</v>
      </c>
      <c r="C25" s="168">
        <v>3221.6000000000004</v>
      </c>
      <c r="D25" s="168">
        <f t="shared" si="0"/>
        <v>3382.6800000000007</v>
      </c>
      <c r="E25" s="168">
        <f t="shared" si="1"/>
        <v>3788.6016000000013</v>
      </c>
      <c r="F25" s="101">
        <f>VLOOKUP(A25,PN!B22:C1474,2, FALSE)</f>
        <v>7907.2</v>
      </c>
      <c r="G25" s="64">
        <f t="shared" si="2"/>
        <v>-0.59257385673816265</v>
      </c>
    </row>
    <row r="26" spans="1:7">
      <c r="A26" s="122" t="s">
        <v>837</v>
      </c>
      <c r="B26" s="32" t="str">
        <f>VLOOKUP(A26,PN!B23:D1920,3,FALSE)</f>
        <v>MS81x/ MX71x Series550-Sheet Tray</v>
      </c>
      <c r="C26" s="168">
        <v>2617.5500000000002</v>
      </c>
      <c r="D26" s="168">
        <f t="shared" si="0"/>
        <v>2748.4275000000002</v>
      </c>
      <c r="E26" s="168">
        <f t="shared" si="1"/>
        <v>3078.2388000000005</v>
      </c>
      <c r="F26" s="101">
        <f>VLOOKUP(A26,PN!B23:C1475,2, FALSE)</f>
        <v>9261.7000000000007</v>
      </c>
      <c r="G26" s="64">
        <f t="shared" si="2"/>
        <v>-0.71737909886953799</v>
      </c>
    </row>
    <row r="27" spans="1:7">
      <c r="A27" s="122" t="s">
        <v>839</v>
      </c>
      <c r="B27" s="32" t="str">
        <f>VLOOKUP(A27,PN!B24:D1921,3,FALSE)</f>
        <v>MS81x/ MX71x Series2100-Sheet Tray</v>
      </c>
      <c r="C27" s="168">
        <v>4631.05</v>
      </c>
      <c r="D27" s="168">
        <f t="shared" si="0"/>
        <v>4862.6025</v>
      </c>
      <c r="E27" s="168">
        <f t="shared" si="1"/>
        <v>5446.1148000000003</v>
      </c>
      <c r="F27" s="101">
        <f>VLOOKUP(A27,PN!B24:C1476,2, FALSE)</f>
        <v>19901.7</v>
      </c>
      <c r="G27" s="64">
        <f t="shared" si="2"/>
        <v>-0.76730379816799577</v>
      </c>
    </row>
    <row r="28" spans="1:7">
      <c r="A28" s="122" t="s">
        <v>829</v>
      </c>
      <c r="B28" s="32" t="str">
        <f>VLOOKUP(A28,PN!B25:D1922,3,FALSE)</f>
        <v>M/MS/MX 250-Sheet Tray for 31x, 41x, 51x, 61x Series</v>
      </c>
      <c r="C28" s="168">
        <v>3684.7050000000004</v>
      </c>
      <c r="D28" s="168">
        <f t="shared" si="0"/>
        <v>3868.9402500000006</v>
      </c>
      <c r="E28" s="168">
        <f t="shared" si="1"/>
        <v>4333.2130800000014</v>
      </c>
      <c r="F28" s="101">
        <f>VLOOKUP(A28,PN!B25:C1477,2, FALSE)</f>
        <v>4072.6</v>
      </c>
      <c r="G28" s="64">
        <f t="shared" si="2"/>
        <v>-9.5245052300741428E-2</v>
      </c>
    </row>
    <row r="29" spans="1:7">
      <c r="A29" s="122" t="s">
        <v>1922</v>
      </c>
      <c r="B29" s="32" t="str">
        <f>VLOOKUP(A29,PN!B26:D1923,3,FALSE)</f>
        <v>C 920 black toner 15 K</v>
      </c>
      <c r="C29" s="168">
        <v>4631.05</v>
      </c>
      <c r="D29" s="168">
        <f t="shared" si="0"/>
        <v>4862.6025</v>
      </c>
      <c r="E29" s="168">
        <f t="shared" si="1"/>
        <v>5446.1148000000003</v>
      </c>
      <c r="F29" s="101">
        <f>VLOOKUP(A29,PN!B26:C1478,2, FALSE)</f>
        <v>6859.68</v>
      </c>
      <c r="G29" s="64">
        <f t="shared" si="2"/>
        <v>-0.32488833298346281</v>
      </c>
    </row>
    <row r="30" spans="1:7">
      <c r="A30" s="122" t="s">
        <v>1920</v>
      </c>
      <c r="B30" s="32" t="str">
        <f>VLOOKUP(A30,PN!B27:D1924,3,FALSE)</f>
        <v>C 920 cyan toner 15 K</v>
      </c>
      <c r="C30" s="168">
        <v>5798.88</v>
      </c>
      <c r="D30" s="168">
        <f t="shared" si="0"/>
        <v>6088.8240000000005</v>
      </c>
      <c r="E30" s="168">
        <f t="shared" si="1"/>
        <v>6819.4828800000014</v>
      </c>
      <c r="F30" s="101">
        <f>VLOOKUP(A30,PN!B27:C1479,2, FALSE)</f>
        <v>10035.67</v>
      </c>
      <c r="G30" s="64">
        <f t="shared" si="2"/>
        <v>-0.42217310852190237</v>
      </c>
    </row>
    <row r="31" spans="1:7">
      <c r="A31" s="122" t="s">
        <v>1924</v>
      </c>
      <c r="B31" s="32" t="str">
        <f>VLOOKUP(A31,PN!B28:D1925,3,FALSE)</f>
        <v>C 920 magenta toner 15 K</v>
      </c>
      <c r="C31" s="168">
        <v>9664.8000000000011</v>
      </c>
      <c r="D31" s="168">
        <f t="shared" si="0"/>
        <v>10148.040000000001</v>
      </c>
      <c r="E31" s="168">
        <f t="shared" si="1"/>
        <v>11365.804800000002</v>
      </c>
      <c r="F31" s="101">
        <f>VLOOKUP(A31,PN!B28:C1480,2, FALSE)</f>
        <v>10035.67</v>
      </c>
      <c r="G31" s="64">
        <f t="shared" si="2"/>
        <v>-3.6955180869837186E-2</v>
      </c>
    </row>
    <row r="32" spans="1:7">
      <c r="A32" s="122" t="s">
        <v>1926</v>
      </c>
      <c r="B32" s="32" t="str">
        <f>VLOOKUP(A32,PN!B29:D1926,3,FALSE)</f>
        <v>C 920 yellow toner 15 K</v>
      </c>
      <c r="C32" s="168">
        <v>2758.4950000000003</v>
      </c>
      <c r="D32" s="168">
        <f t="shared" si="0"/>
        <v>2896.4197500000005</v>
      </c>
      <c r="E32" s="168">
        <f t="shared" si="1"/>
        <v>3243.9901200000008</v>
      </c>
      <c r="F32" s="101">
        <f>VLOOKUP(A32,PN!B29:C1481,2, FALSE)</f>
        <v>10035.67</v>
      </c>
      <c r="G32" s="64">
        <f t="shared" si="2"/>
        <v>-0.72513095787326598</v>
      </c>
    </row>
    <row r="33" spans="1:7">
      <c r="A33" s="122" t="s">
        <v>1928</v>
      </c>
      <c r="B33" s="32" t="str">
        <f>VLOOKUP(A33,PN!B30:D1927,3,FALSE)</f>
        <v xml:space="preserve">Oil Coating Roller </v>
      </c>
      <c r="C33" s="168">
        <v>3865.92</v>
      </c>
      <c r="D33" s="168">
        <f t="shared" si="0"/>
        <v>4059.2160000000003</v>
      </c>
      <c r="E33" s="168">
        <f t="shared" si="1"/>
        <v>4546.3219200000012</v>
      </c>
      <c r="F33" s="101">
        <f>VLOOKUP(A33,PN!B30:C1482,2, FALSE)</f>
        <v>1526.92</v>
      </c>
      <c r="G33" s="64">
        <f t="shared" si="2"/>
        <v>1.531841877767008</v>
      </c>
    </row>
    <row r="34" spans="1:7">
      <c r="A34" s="122" t="s">
        <v>1501</v>
      </c>
      <c r="B34" s="32" t="str">
        <f>VLOOKUP(A34,PN!B31:D1928,3,FALSE)</f>
        <v>Cyan Toner Cartridge (14k)</v>
      </c>
      <c r="C34" s="168">
        <v>6274.0660000000007</v>
      </c>
      <c r="D34" s="168">
        <f t="shared" si="0"/>
        <v>6587.7693000000008</v>
      </c>
      <c r="E34" s="168">
        <f t="shared" si="1"/>
        <v>7378.3016160000016</v>
      </c>
      <c r="F34" s="101">
        <f>VLOOKUP(A34,PN!B31:C1483,2, FALSE)</f>
        <v>10310.370000000001</v>
      </c>
      <c r="G34" s="64">
        <f t="shared" si="2"/>
        <v>-0.39148003417918076</v>
      </c>
    </row>
    <row r="35" spans="1:7">
      <c r="A35" s="122" t="s">
        <v>1503</v>
      </c>
      <c r="B35" s="32" t="str">
        <f>VLOOKUP(A35,PN!B32:D1929,3,FALSE)</f>
        <v>Magenta Toner Cartridge (14k)</v>
      </c>
      <c r="C35" s="168">
        <v>6274.0660000000007</v>
      </c>
      <c r="D35" s="168">
        <f t="shared" si="0"/>
        <v>6587.7693000000008</v>
      </c>
      <c r="E35" s="168">
        <f t="shared" si="1"/>
        <v>7378.3016160000016</v>
      </c>
      <c r="F35" s="101">
        <f>VLOOKUP(A35,PN!B32:C1484,2, FALSE)</f>
        <v>10310.370000000001</v>
      </c>
      <c r="G35" s="64">
        <f t="shared" si="2"/>
        <v>-0.39148003417918076</v>
      </c>
    </row>
    <row r="36" spans="1:7">
      <c r="A36" s="122" t="s">
        <v>1505</v>
      </c>
      <c r="B36" s="32" t="str">
        <f>VLOOKUP(A36,PN!B33:D1930,3,FALSE)</f>
        <v>Yellow Toner Cartridge (14k)</v>
      </c>
      <c r="C36" s="168">
        <v>6274.0660000000007</v>
      </c>
      <c r="D36" s="168">
        <f t="shared" si="0"/>
        <v>6587.7693000000008</v>
      </c>
      <c r="E36" s="168">
        <f t="shared" si="1"/>
        <v>7378.3016160000016</v>
      </c>
      <c r="F36" s="101">
        <f>VLOOKUP(A36,PN!B33:C1485,2, FALSE)</f>
        <v>10310.370000000001</v>
      </c>
      <c r="G36" s="64">
        <f t="shared" si="2"/>
        <v>-0.39148003417918076</v>
      </c>
    </row>
    <row r="37" spans="1:7">
      <c r="A37" s="122" t="s">
        <v>1507</v>
      </c>
      <c r="B37" s="32" t="str">
        <f>VLOOKUP(A37,PN!B34:D1931,3,FALSE)</f>
        <v>Black Toner Cartridge w/OCR (14k)</v>
      </c>
      <c r="C37" s="168">
        <v>1167.8300000000002</v>
      </c>
      <c r="D37" s="168">
        <f t="shared" si="0"/>
        <v>1226.2215000000001</v>
      </c>
      <c r="E37" s="168">
        <f t="shared" si="1"/>
        <v>1373.3680800000002</v>
      </c>
      <c r="F37" s="101">
        <f>VLOOKUP(A37,PN!B34:C1486,2, FALSE)</f>
        <v>6545.37</v>
      </c>
      <c r="G37" s="64">
        <f t="shared" si="2"/>
        <v>-0.82157922317607712</v>
      </c>
    </row>
    <row r="38" spans="1:7">
      <c r="A38" s="122" t="s">
        <v>1509</v>
      </c>
      <c r="B38" s="32" t="str">
        <f>VLOOKUP(A38,PN!B35:D1932,3,FALSE)</f>
        <v>3 Color (kit) Photo Developer (28k)</v>
      </c>
      <c r="C38" s="168">
        <v>6274.0660000000007</v>
      </c>
      <c r="D38" s="168">
        <f t="shared" si="0"/>
        <v>6587.7693000000008</v>
      </c>
      <c r="E38" s="168">
        <f t="shared" si="1"/>
        <v>7378.3016160000016</v>
      </c>
      <c r="F38" s="101">
        <f>VLOOKUP(A38,PN!B35:C1487,2, FALSE)</f>
        <v>5840.49</v>
      </c>
      <c r="G38" s="64">
        <f t="shared" si="2"/>
        <v>7.4236237028057733E-2</v>
      </c>
    </row>
    <row r="39" spans="1:7">
      <c r="A39" s="122" t="s">
        <v>1511</v>
      </c>
      <c r="B39" s="32" t="str">
        <f>VLOOKUP(A39,PN!B36:D1933,3,FALSE)</f>
        <v>Black Photo Developer (28k)</v>
      </c>
      <c r="C39" s="168">
        <v>6274.0660000000007</v>
      </c>
      <c r="D39" s="168">
        <f t="shared" si="0"/>
        <v>6587.7693000000008</v>
      </c>
      <c r="E39" s="168">
        <f t="shared" si="1"/>
        <v>7378.3016160000016</v>
      </c>
      <c r="F39" s="101">
        <f>VLOOKUP(A39,PN!B36:C1488,2, FALSE)</f>
        <v>1723.68</v>
      </c>
      <c r="G39" s="64">
        <f t="shared" ref="G39:G70" si="3">(C39-F39)/F39</f>
        <v>2.639925044091711</v>
      </c>
    </row>
    <row r="40" spans="1:7">
      <c r="A40" s="122" t="s">
        <v>1682</v>
      </c>
      <c r="B40" s="32" t="str">
        <f>VLOOKUP(A40,PN!B37:D1934,3,FALSE)</f>
        <v>C524x Black High Yield Return Program Cartridge (8K)</v>
      </c>
      <c r="C40" s="168">
        <v>6274.0660000000007</v>
      </c>
      <c r="D40" s="168">
        <f t="shared" si="0"/>
        <v>6587.7693000000008</v>
      </c>
      <c r="E40" s="168">
        <f t="shared" si="1"/>
        <v>7378.3016160000016</v>
      </c>
      <c r="F40" s="101">
        <f>VLOOKUP(A40,PN!B37:C1489,2, FALSE)</f>
        <v>4726.25</v>
      </c>
      <c r="G40" s="64">
        <f t="shared" si="3"/>
        <v>0.32749346733668355</v>
      </c>
    </row>
    <row r="41" spans="1:7">
      <c r="A41" s="122" t="s">
        <v>1701</v>
      </c>
      <c r="B41" s="32" t="str">
        <f>VLOOKUP(A41,PN!B38:D1935,3,FALSE)</f>
        <v>C534x Cyan Extra High Yield Return</v>
      </c>
      <c r="C41" s="168">
        <v>3543.76</v>
      </c>
      <c r="D41" s="168">
        <f t="shared" si="0"/>
        <v>3720.9480000000003</v>
      </c>
      <c r="E41" s="168">
        <f t="shared" si="1"/>
        <v>4167.461760000001</v>
      </c>
      <c r="F41" s="101">
        <f>VLOOKUP(A41,PN!B38:C1490,2, FALSE)</f>
        <v>5494.08</v>
      </c>
      <c r="G41" s="64">
        <f t="shared" si="3"/>
        <v>-0.3549857300949385</v>
      </c>
    </row>
    <row r="42" spans="1:7">
      <c r="A42" s="122" t="s">
        <v>1703</v>
      </c>
      <c r="B42" s="32" t="str">
        <f>VLOOKUP(A42,PN!B39:D1936,3,FALSE)</f>
        <v>C534x Mangenta Extra High Yield Return</v>
      </c>
      <c r="C42" s="168">
        <v>3733.0290000000005</v>
      </c>
      <c r="D42" s="168">
        <f t="shared" si="0"/>
        <v>3919.6804500000007</v>
      </c>
      <c r="E42" s="168">
        <f t="shared" si="1"/>
        <v>4390.042104000001</v>
      </c>
      <c r="F42" s="101">
        <f>VLOOKUP(A42,PN!B39:C1491,2, FALSE)</f>
        <v>5494.08</v>
      </c>
      <c r="G42" s="64">
        <f t="shared" si="3"/>
        <v>-0.32053610431591811</v>
      </c>
    </row>
    <row r="43" spans="1:7">
      <c r="A43" s="122" t="s">
        <v>1705</v>
      </c>
      <c r="B43" s="32" t="str">
        <f>VLOOKUP(A43,PN!B40:D1937,3,FALSE)</f>
        <v>C534x Yellow Extra High Yield Return</v>
      </c>
      <c r="C43" s="168">
        <v>1123.5330000000001</v>
      </c>
      <c r="D43" s="168">
        <f t="shared" si="0"/>
        <v>1179.7096500000002</v>
      </c>
      <c r="E43" s="168">
        <f t="shared" si="1"/>
        <v>1321.2748080000003</v>
      </c>
      <c r="F43" s="101">
        <f>VLOOKUP(A43,PN!B40:C1492,2, FALSE)</f>
        <v>5494.08</v>
      </c>
      <c r="G43" s="64">
        <f t="shared" si="3"/>
        <v>-0.79550115760964524</v>
      </c>
    </row>
    <row r="44" spans="1:7">
      <c r="A44" s="122" t="s">
        <v>1680</v>
      </c>
      <c r="B44" s="32" t="str">
        <f>VLOOKUP(A44,PN!B41:D1938,3,FALSE)</f>
        <v>C524x Cyan High Yield Return Program Cartridge (5K)</v>
      </c>
      <c r="C44" s="168">
        <v>2134.31</v>
      </c>
      <c r="D44" s="168">
        <f t="shared" si="0"/>
        <v>2241.0255000000002</v>
      </c>
      <c r="E44" s="168">
        <f t="shared" si="1"/>
        <v>2509.9485600000003</v>
      </c>
      <c r="F44" s="101">
        <f>VLOOKUP(A44,PN!B41:C1493,2, FALSE)</f>
        <v>4736.67</v>
      </c>
      <c r="G44" s="64">
        <f t="shared" si="3"/>
        <v>-0.54940707290142654</v>
      </c>
    </row>
    <row r="45" spans="1:7">
      <c r="A45" s="122" t="s">
        <v>1685</v>
      </c>
      <c r="B45" s="32" t="str">
        <f>VLOOKUP(A45,PN!B42:D1939,3,FALSE)</f>
        <v>C524x Magenta High Yield Return Program Cartridge (5K)</v>
      </c>
      <c r="C45" s="168">
        <v>3141.0600000000004</v>
      </c>
      <c r="D45" s="168">
        <f t="shared" si="0"/>
        <v>3298.1130000000007</v>
      </c>
      <c r="E45" s="168">
        <f t="shared" si="1"/>
        <v>3693.8865600000013</v>
      </c>
      <c r="F45" s="101">
        <f>VLOOKUP(A45,PN!B42:C1494,2, FALSE)</f>
        <v>4736.67</v>
      </c>
      <c r="G45" s="64">
        <f t="shared" si="3"/>
        <v>-0.33686323936436352</v>
      </c>
    </row>
    <row r="46" spans="1:7">
      <c r="A46" s="122" t="s">
        <v>1687</v>
      </c>
      <c r="B46" s="32" t="str">
        <f>VLOOKUP(A46,PN!B43:D1940,3,FALSE)</f>
        <v>C524x Yellow High Yield Return Program Cartridge (5K)</v>
      </c>
      <c r="C46" s="168">
        <v>3141.0600000000004</v>
      </c>
      <c r="D46" s="168">
        <f t="shared" si="0"/>
        <v>3298.1130000000007</v>
      </c>
      <c r="E46" s="168">
        <f t="shared" si="1"/>
        <v>3693.8865600000013</v>
      </c>
      <c r="F46" s="101">
        <f>VLOOKUP(A46,PN!B43:C1495,2, FALSE)</f>
        <v>4736.67</v>
      </c>
      <c r="G46" s="64">
        <f t="shared" si="3"/>
        <v>-0.33686323936436352</v>
      </c>
    </row>
    <row r="47" spans="1:7">
      <c r="A47" s="122" t="s">
        <v>1596</v>
      </c>
      <c r="B47" s="32" t="str">
        <f>VLOOKUP(A47,PN!B44:D1941,3,FALSE)</f>
        <v>C510 Black High Yield  Cartridge (10K)</v>
      </c>
      <c r="C47" s="168">
        <v>3141.0600000000004</v>
      </c>
      <c r="D47" s="168">
        <f t="shared" si="0"/>
        <v>3298.1130000000007</v>
      </c>
      <c r="E47" s="168">
        <f t="shared" si="1"/>
        <v>3693.8865600000013</v>
      </c>
      <c r="F47" s="101">
        <f>VLOOKUP(A47,PN!B44:C1496,2, FALSE)</f>
        <v>5339.43</v>
      </c>
      <c r="G47" s="64">
        <f t="shared" si="3"/>
        <v>-0.41172372331878115</v>
      </c>
    </row>
    <row r="48" spans="1:7">
      <c r="A48" s="122" t="s">
        <v>1590</v>
      </c>
      <c r="B48" s="32" t="str">
        <f>VLOOKUP(A48,PN!B45:D1942,3,FALSE)</f>
        <v>C510 Cyan High Yield Cartridge (6.6K)</v>
      </c>
      <c r="C48" s="168">
        <v>3060.5200000000004</v>
      </c>
      <c r="D48" s="168">
        <f t="shared" si="0"/>
        <v>3213.5460000000007</v>
      </c>
      <c r="E48" s="168">
        <f t="shared" si="1"/>
        <v>3599.1715200000012</v>
      </c>
      <c r="F48" s="101">
        <f>VLOOKUP(A48,PN!B45:C1497,2, FALSE)</f>
        <v>7093.12</v>
      </c>
      <c r="G48" s="64">
        <f t="shared" si="3"/>
        <v>-0.56852273752594051</v>
      </c>
    </row>
    <row r="49" spans="1:7">
      <c r="A49" s="122" t="s">
        <v>1592</v>
      </c>
      <c r="B49" s="32" t="str">
        <f>VLOOKUP(A49,PN!B46:D1943,3,FALSE)</f>
        <v>C510 Magenta High Yield Cartridge (6.6K)</v>
      </c>
      <c r="C49" s="168">
        <v>3060.5200000000004</v>
      </c>
      <c r="D49" s="168">
        <f t="shared" si="0"/>
        <v>3213.5460000000007</v>
      </c>
      <c r="E49" s="168">
        <f t="shared" si="1"/>
        <v>3599.1715200000012</v>
      </c>
      <c r="F49" s="101">
        <f>VLOOKUP(A49,PN!B46:C1498,2, FALSE)</f>
        <v>7093.12</v>
      </c>
      <c r="G49" s="64">
        <f t="shared" si="3"/>
        <v>-0.56852273752594051</v>
      </c>
    </row>
    <row r="50" spans="1:7">
      <c r="A50" s="122" t="s">
        <v>1594</v>
      </c>
      <c r="B50" s="32" t="str">
        <f>VLOOKUP(A50,PN!B47:D1944,3,FALSE)</f>
        <v>C510 Yellow High Yield  Cartridge (6.6K)</v>
      </c>
      <c r="C50" s="168">
        <v>3060.5200000000004</v>
      </c>
      <c r="D50" s="168">
        <f t="shared" si="0"/>
        <v>3213.5460000000007</v>
      </c>
      <c r="E50" s="168">
        <f t="shared" si="1"/>
        <v>3599.1715200000012</v>
      </c>
      <c r="F50" s="101">
        <f>VLOOKUP(A50,PN!B47:C1499,2, FALSE)</f>
        <v>7093.12</v>
      </c>
      <c r="G50" s="64">
        <f t="shared" si="3"/>
        <v>-0.56852273752594051</v>
      </c>
    </row>
    <row r="51" spans="1:7">
      <c r="A51" s="122" t="s">
        <v>1586</v>
      </c>
      <c r="B51" s="32" t="str">
        <f>VLOOKUP(A51,PN!B48:D1945,3,FALSE)</f>
        <v>C510 Photodeveloper Cartridge (40K Planes)</v>
      </c>
      <c r="C51" s="168">
        <v>2445.1944000000003</v>
      </c>
      <c r="D51" s="168">
        <f t="shared" si="0"/>
        <v>2567.4541200000003</v>
      </c>
      <c r="E51" s="168">
        <f t="shared" si="1"/>
        <v>2875.5486144000006</v>
      </c>
      <c r="F51" s="101">
        <f>VLOOKUP(A51,PN!B48:C1500,2, FALSE)</f>
        <v>6663.35</v>
      </c>
      <c r="G51" s="64">
        <f t="shared" si="3"/>
        <v>-0.63303827654257994</v>
      </c>
    </row>
    <row r="52" spans="1:7">
      <c r="A52" s="122" t="s">
        <v>1644</v>
      </c>
      <c r="B52" s="32" t="str">
        <f>VLOOKUP(A52,PN!B49:D1946,3,FALSE)</f>
        <v>Fuser</v>
      </c>
      <c r="C52" s="168">
        <v>3634.3675000000003</v>
      </c>
      <c r="D52" s="168">
        <f t="shared" si="0"/>
        <v>3816.0858750000007</v>
      </c>
      <c r="E52" s="168">
        <f t="shared" si="1"/>
        <v>4274.0161800000014</v>
      </c>
      <c r="F52" s="101">
        <f>VLOOKUP(A52,PN!B49:C1501,2, FALSE)</f>
        <v>7121.89</v>
      </c>
      <c r="G52" s="64">
        <f t="shared" si="3"/>
        <v>-0.4896905877512851</v>
      </c>
    </row>
    <row r="53" spans="1:7">
      <c r="A53" s="122" t="s">
        <v>1568</v>
      </c>
      <c r="B53" s="32" t="str">
        <f>VLOOKUP(A53,PN!B50:D1947,3,FALSE)</f>
        <v xml:space="preserve"> C720 Fuser Kit HV</v>
      </c>
      <c r="C53" s="168">
        <v>3634.3675000000003</v>
      </c>
      <c r="D53" s="168">
        <f t="shared" si="0"/>
        <v>3816.0858750000007</v>
      </c>
      <c r="E53" s="168">
        <f t="shared" si="1"/>
        <v>4274.0161800000014</v>
      </c>
      <c r="F53" s="101">
        <f>VLOOKUP(A53,PN!B50:C1502,2, FALSE)</f>
        <v>8697.99</v>
      </c>
      <c r="G53" s="64">
        <f t="shared" si="3"/>
        <v>-0.58216007376416845</v>
      </c>
    </row>
    <row r="54" spans="1:7">
      <c r="A54" s="122" t="s">
        <v>1837</v>
      </c>
      <c r="B54" s="32" t="str">
        <f>VLOOKUP(A54,PN!B51:D1948,3,FALSE)</f>
        <v>C772 15K Black Extra High Yield Return Program Print Cartridge - UAR</v>
      </c>
      <c r="C54" s="168">
        <v>3634.3675000000003</v>
      </c>
      <c r="D54" s="168">
        <f t="shared" si="0"/>
        <v>3816.0858750000007</v>
      </c>
      <c r="E54" s="168">
        <f t="shared" si="1"/>
        <v>4274.0161800000014</v>
      </c>
      <c r="F54" s="101">
        <f>VLOOKUP(A54,PN!B51:C1503,2, FALSE)</f>
        <v>5319.43</v>
      </c>
      <c r="G54" s="64">
        <f t="shared" si="3"/>
        <v>-0.31677501160838661</v>
      </c>
    </row>
    <row r="55" spans="1:7">
      <c r="A55" s="122" t="s">
        <v>1835</v>
      </c>
      <c r="B55" s="32" t="str">
        <f>VLOOKUP(A55,PN!B52:D1949,3,FALSE)</f>
        <v>C772 15K Cyan Extra High Yield Return Program Print Cartridge  - UAR</v>
      </c>
      <c r="C55" s="168">
        <v>4620.5798000000004</v>
      </c>
      <c r="D55" s="168">
        <f t="shared" si="0"/>
        <v>4851.6087900000002</v>
      </c>
      <c r="E55" s="168">
        <f t="shared" si="1"/>
        <v>5433.8018448000012</v>
      </c>
      <c r="F55" s="101">
        <f>VLOOKUP(A55,PN!B52:C1504,2, FALSE)</f>
        <v>11982.36</v>
      </c>
      <c r="G55" s="64">
        <f t="shared" si="3"/>
        <v>-0.61438482903201042</v>
      </c>
    </row>
    <row r="56" spans="1:7">
      <c r="A56" s="122" t="s">
        <v>1839</v>
      </c>
      <c r="B56" s="32" t="str">
        <f>VLOOKUP(A56,PN!B53:D1950,3,FALSE)</f>
        <v>C772 15K Magenta Extra High Yield Return Program Print Cartridge - UAR</v>
      </c>
      <c r="C56" s="168">
        <v>5028.5149000000001</v>
      </c>
      <c r="D56" s="168">
        <f t="shared" si="0"/>
        <v>5279.9406450000006</v>
      </c>
      <c r="E56" s="168">
        <f t="shared" si="1"/>
        <v>5913.5335224000009</v>
      </c>
      <c r="F56" s="101">
        <f>VLOOKUP(A56,PN!B53:C1505,2, FALSE)</f>
        <v>11982.36</v>
      </c>
      <c r="G56" s="64">
        <f t="shared" si="3"/>
        <v>-0.58034019174853702</v>
      </c>
    </row>
    <row r="57" spans="1:7">
      <c r="A57" s="122" t="s">
        <v>1841</v>
      </c>
      <c r="B57" s="32" t="str">
        <f>VLOOKUP(A57,PN!B54:D1951,3,FALSE)</f>
        <v>C772 15K Yellow Extra High Yield Return Program Print Cartridge - UAR</v>
      </c>
      <c r="C57" s="168">
        <v>4671.3200000000006</v>
      </c>
      <c r="D57" s="168">
        <f t="shared" si="0"/>
        <v>4904.8860000000004</v>
      </c>
      <c r="E57" s="168">
        <f t="shared" si="1"/>
        <v>5493.4723200000008</v>
      </c>
      <c r="F57" s="101">
        <f>VLOOKUP(A57,PN!B54:C1506,2, FALSE)</f>
        <v>11982.36</v>
      </c>
      <c r="G57" s="64">
        <f t="shared" si="3"/>
        <v>-0.61015025420701763</v>
      </c>
    </row>
    <row r="58" spans="1:7">
      <c r="A58" s="122" t="s">
        <v>1697</v>
      </c>
      <c r="B58" s="32" t="str">
        <f>VLOOKUP(A58,PN!B55:D1952,3,FALSE)</f>
        <v>Single Photoconductor Unit</v>
      </c>
      <c r="C58" s="168">
        <v>4027.0000000000005</v>
      </c>
      <c r="D58" s="168">
        <f t="shared" si="0"/>
        <v>4228.3500000000004</v>
      </c>
      <c r="E58" s="168">
        <f t="shared" si="1"/>
        <v>4735.7520000000004</v>
      </c>
      <c r="F58" s="101">
        <f>VLOOKUP(A58,PN!B55:C1507,2, FALSE)</f>
        <v>994.6</v>
      </c>
      <c r="G58" s="64">
        <f t="shared" si="3"/>
        <v>3.0488638648703001</v>
      </c>
    </row>
    <row r="59" spans="1:7">
      <c r="A59" s="122" t="s">
        <v>1699</v>
      </c>
      <c r="B59" s="32" t="str">
        <f>VLOOKUP(A59,PN!B56:D1953,3,FALSE)</f>
        <v>PC Unit 4-Pack</v>
      </c>
      <c r="C59" s="168">
        <v>6725.09</v>
      </c>
      <c r="D59" s="168">
        <f t="shared" si="0"/>
        <v>7061.3445000000002</v>
      </c>
      <c r="E59" s="168">
        <f t="shared" si="1"/>
        <v>7908.7058400000005</v>
      </c>
      <c r="F59" s="101">
        <f>VLOOKUP(A59,PN!B56:C1508,2, FALSE)</f>
        <v>3554.06</v>
      </c>
      <c r="G59" s="64">
        <f t="shared" si="3"/>
        <v>0.89222748068406277</v>
      </c>
    </row>
    <row r="60" spans="1:7">
      <c r="A60" s="122" t="s">
        <v>1930</v>
      </c>
      <c r="B60" s="32" t="str">
        <f>VLOOKUP(A60,PN!B57:D1954,3,FALSE)</f>
        <v>C935 High Yield Cyan Toner Cartridge (24K)</v>
      </c>
      <c r="C60" s="168">
        <v>6725.09</v>
      </c>
      <c r="D60" s="168">
        <f t="shared" si="0"/>
        <v>7061.3445000000002</v>
      </c>
      <c r="E60" s="168">
        <f t="shared" si="1"/>
        <v>7908.7058400000005</v>
      </c>
      <c r="F60" s="101">
        <f>VLOOKUP(A60,PN!B57:C1509,2, FALSE)</f>
        <v>13136.19</v>
      </c>
      <c r="G60" s="64">
        <f t="shared" si="3"/>
        <v>-0.4880486655567558</v>
      </c>
    </row>
    <row r="61" spans="1:7">
      <c r="A61" s="122" t="s">
        <v>1932</v>
      </c>
      <c r="B61" s="32" t="str">
        <f>VLOOKUP(A61,PN!B58:D1955,3,FALSE)</f>
        <v>C935 High Yield Black Toner Cartridge (38K)</v>
      </c>
      <c r="C61" s="168">
        <v>6725.09</v>
      </c>
      <c r="D61" s="168">
        <f t="shared" si="0"/>
        <v>7061.3445000000002</v>
      </c>
      <c r="E61" s="168">
        <f t="shared" si="1"/>
        <v>7908.7058400000005</v>
      </c>
      <c r="F61" s="101">
        <f>VLOOKUP(A61,PN!B58:C1510,2, FALSE)</f>
        <v>10323.709999999999</v>
      </c>
      <c r="G61" s="64">
        <f t="shared" si="3"/>
        <v>-0.34857817586894629</v>
      </c>
    </row>
    <row r="62" spans="1:7">
      <c r="A62" s="122" t="s">
        <v>1934</v>
      </c>
      <c r="B62" s="32" t="str">
        <f>VLOOKUP(A62,PN!B59:D1956,3,FALSE)</f>
        <v>C935 High Yield Magenta Toner Cartridge (24K)</v>
      </c>
      <c r="C62" s="168">
        <v>744.995</v>
      </c>
      <c r="D62" s="168">
        <f t="shared" si="0"/>
        <v>782.24475000000007</v>
      </c>
      <c r="E62" s="168">
        <f t="shared" si="1"/>
        <v>876.11412000000018</v>
      </c>
      <c r="F62" s="101">
        <f>VLOOKUP(A62,PN!B59:C1511,2, FALSE)</f>
        <v>13136.19</v>
      </c>
      <c r="G62" s="64">
        <f t="shared" si="3"/>
        <v>-0.94328682822035914</v>
      </c>
    </row>
    <row r="63" spans="1:7">
      <c r="A63" s="122" t="s">
        <v>1936</v>
      </c>
      <c r="B63" s="32" t="str">
        <f>VLOOKUP(A63,PN!B60:D1957,3,FALSE)</f>
        <v>C935 High Yield Yellow Toner Cartridge (24K)</v>
      </c>
      <c r="C63" s="168">
        <v>2174.5800000000004</v>
      </c>
      <c r="D63" s="168">
        <f t="shared" si="0"/>
        <v>2283.3090000000007</v>
      </c>
      <c r="E63" s="168">
        <f t="shared" si="1"/>
        <v>2557.3060800000007</v>
      </c>
      <c r="F63" s="101">
        <f>VLOOKUP(A63,PN!B60:C1512,2, FALSE)</f>
        <v>13136.19</v>
      </c>
      <c r="G63" s="64">
        <f t="shared" si="3"/>
        <v>-0.8344588499405079</v>
      </c>
    </row>
    <row r="64" spans="1:7">
      <c r="A64" s="122" t="s">
        <v>1939</v>
      </c>
      <c r="B64" s="32" t="str">
        <f>VLOOKUP(A64,PN!B61:D1958,3,FALSE)</f>
        <v>Color Photoconductor Kit</v>
      </c>
      <c r="C64" s="168">
        <v>8698.3200000000015</v>
      </c>
      <c r="D64" s="168">
        <f t="shared" si="0"/>
        <v>9133.2360000000026</v>
      </c>
      <c r="E64" s="168">
        <f t="shared" si="1"/>
        <v>10229.224320000003</v>
      </c>
      <c r="F64" s="101">
        <f>VLOOKUP(A64,PN!B61:C1513,2, FALSE)</f>
        <v>24336.53</v>
      </c>
      <c r="G64" s="64">
        <f t="shared" si="3"/>
        <v>-0.64258174850728511</v>
      </c>
    </row>
    <row r="65" spans="1:7">
      <c r="A65" s="122" t="s">
        <v>1937</v>
      </c>
      <c r="B65" s="32" t="str">
        <f>VLOOKUP(A65,PN!B62:D1959,3,FALSE)</f>
        <v>Photoconductor Kit</v>
      </c>
      <c r="C65" s="168">
        <v>7248.6</v>
      </c>
      <c r="D65" s="168">
        <f t="shared" si="0"/>
        <v>7611.0300000000007</v>
      </c>
      <c r="E65" s="168">
        <f t="shared" si="1"/>
        <v>8524.3536000000022</v>
      </c>
      <c r="F65" s="101">
        <f>VLOOKUP(A65,PN!B62:C1514,2, FALSE)</f>
        <v>8110.65</v>
      </c>
      <c r="G65" s="64">
        <f t="shared" si="3"/>
        <v>-0.10628617928279475</v>
      </c>
    </row>
    <row r="66" spans="1:7">
      <c r="A66" s="122" t="s">
        <v>1707</v>
      </c>
      <c r="B66" s="32" t="str">
        <f>VLOOKUP(A66,PN!B63:D1960,3,FALSE)</f>
        <v>C534x Cyan Extra High Yield</v>
      </c>
      <c r="C66" s="168">
        <v>8698.3200000000015</v>
      </c>
      <c r="D66" s="168">
        <f t="shared" si="0"/>
        <v>9133.2360000000026</v>
      </c>
      <c r="E66" s="168">
        <f t="shared" si="1"/>
        <v>10229.224320000003</v>
      </c>
      <c r="F66" s="101">
        <f>VLOOKUP(A66,PN!B63:C1515,2, FALSE)</f>
        <v>6591.65</v>
      </c>
      <c r="G66" s="64">
        <f t="shared" si="3"/>
        <v>0.31959676257082853</v>
      </c>
    </row>
    <row r="67" spans="1:7">
      <c r="A67" s="122" t="s">
        <v>1709</v>
      </c>
      <c r="B67" s="32" t="str">
        <f>VLOOKUP(A67,PN!B64:D1961,3,FALSE)</f>
        <v>C534x Mangenta Extra High Yield</v>
      </c>
      <c r="C67" s="168">
        <v>8698.3200000000015</v>
      </c>
      <c r="D67" s="168">
        <f t="shared" si="0"/>
        <v>9133.2360000000026</v>
      </c>
      <c r="E67" s="168">
        <f t="shared" si="1"/>
        <v>10229.224320000003</v>
      </c>
      <c r="F67" s="101">
        <f>VLOOKUP(A67,PN!B64:C1516,2, FALSE)</f>
        <v>6591.65</v>
      </c>
      <c r="G67" s="64">
        <f t="shared" si="3"/>
        <v>0.31959676257082853</v>
      </c>
    </row>
    <row r="68" spans="1:7">
      <c r="A68" s="122" t="s">
        <v>1711</v>
      </c>
      <c r="B68" s="32" t="str">
        <f>VLOOKUP(A68,PN!B65:D1962,3,FALSE)</f>
        <v>C534x Yellow Extra High Yield</v>
      </c>
      <c r="C68" s="168">
        <v>7923.1225000000004</v>
      </c>
      <c r="D68" s="168">
        <f t="shared" si="0"/>
        <v>8319.2786250000008</v>
      </c>
      <c r="E68" s="168">
        <f t="shared" si="1"/>
        <v>9317.5920600000027</v>
      </c>
      <c r="F68" s="101">
        <f>VLOOKUP(A68,PN!B65:C1517,2, FALSE)</f>
        <v>6591.65</v>
      </c>
      <c r="G68" s="64">
        <f t="shared" si="3"/>
        <v>0.20199381035097447</v>
      </c>
    </row>
    <row r="69" spans="1:7">
      <c r="A69" s="122" t="s">
        <v>1689</v>
      </c>
      <c r="B69" s="32" t="str">
        <f>VLOOKUP(A69,PN!B66:D1963,3,FALSE)</f>
        <v>C524x Cyan High Yield Cartridge (5K)</v>
      </c>
      <c r="C69" s="168">
        <v>2110.1480000000001</v>
      </c>
      <c r="D69" s="168">
        <f t="shared" ref="D69:D132" si="4">C69*1.05</f>
        <v>2215.6554000000001</v>
      </c>
      <c r="E69" s="168">
        <f t="shared" ref="E69:E132" si="5">D69*1.12</f>
        <v>2481.5340480000004</v>
      </c>
      <c r="F69" s="101">
        <f>VLOOKUP(A69,PN!B66:C1518,2, FALSE)</f>
        <v>5684.58</v>
      </c>
      <c r="G69" s="64">
        <f t="shared" si="3"/>
        <v>-0.6287943876240637</v>
      </c>
    </row>
    <row r="70" spans="1:7">
      <c r="A70" s="122" t="s">
        <v>1693</v>
      </c>
      <c r="B70" s="32" t="str">
        <f>VLOOKUP(A70,PN!B67:D1964,3,FALSE)</f>
        <v>C524x Magenta High Yield Cartridge (5K)</v>
      </c>
      <c r="C70" s="168">
        <v>3141.0600000000004</v>
      </c>
      <c r="D70" s="168">
        <f t="shared" si="4"/>
        <v>3298.1130000000007</v>
      </c>
      <c r="E70" s="168">
        <f t="shared" si="5"/>
        <v>3693.8865600000013</v>
      </c>
      <c r="F70" s="101">
        <f>VLOOKUP(A70,PN!B67:C1519,2, FALSE)</f>
        <v>5684.58</v>
      </c>
      <c r="G70" s="64">
        <f t="shared" si="3"/>
        <v>-0.44744202737933136</v>
      </c>
    </row>
    <row r="71" spans="1:7">
      <c r="A71" s="122" t="s">
        <v>1695</v>
      </c>
      <c r="B71" s="32" t="str">
        <f>VLOOKUP(A71,PN!B68:D1965,3,FALSE)</f>
        <v>C524x Yellow High Yield Cartridge (5K)</v>
      </c>
      <c r="C71" s="168">
        <v>3141.0600000000004</v>
      </c>
      <c r="D71" s="168">
        <f t="shared" si="4"/>
        <v>3298.1130000000007</v>
      </c>
      <c r="E71" s="168">
        <f t="shared" si="5"/>
        <v>3693.8865600000013</v>
      </c>
      <c r="F71" s="101">
        <f>VLOOKUP(A71,PN!B68:C1520,2, FALSE)</f>
        <v>5684.58</v>
      </c>
      <c r="G71" s="64">
        <f t="shared" ref="G71:G102" si="6">(C71-F71)/F71</f>
        <v>-0.44744202737933136</v>
      </c>
    </row>
    <row r="72" spans="1:7">
      <c r="A72" s="122" t="s">
        <v>1768</v>
      </c>
      <c r="B72" s="32" t="str">
        <f>VLOOKUP(A72,PN!B69:D1966,3,FALSE)</f>
        <v>C73x Black  Return Program Print Cartridge (8k)</v>
      </c>
      <c r="C72" s="168">
        <v>3141.0600000000004</v>
      </c>
      <c r="D72" s="168">
        <f t="shared" si="4"/>
        <v>3298.1130000000007</v>
      </c>
      <c r="E72" s="168">
        <f t="shared" si="5"/>
        <v>3693.8865600000013</v>
      </c>
      <c r="F72" s="101">
        <f>VLOOKUP(A72,PN!B69:C1521,2, FALSE)</f>
        <v>3546.14</v>
      </c>
      <c r="G72" s="64">
        <f t="shared" si="6"/>
        <v>-0.11423124862526564</v>
      </c>
    </row>
    <row r="73" spans="1:7">
      <c r="A73" s="122" t="s">
        <v>1766</v>
      </c>
      <c r="B73" s="32" t="str">
        <f>VLOOKUP(A73,PN!B70:D1967,3,FALSE)</f>
        <v>C73X Cyan  Return Program Print Cartridge (6k)</v>
      </c>
      <c r="C73" s="168">
        <v>3060.5200000000004</v>
      </c>
      <c r="D73" s="168">
        <f t="shared" si="4"/>
        <v>3213.5460000000007</v>
      </c>
      <c r="E73" s="168">
        <f t="shared" si="5"/>
        <v>3599.1715200000012</v>
      </c>
      <c r="F73" s="101">
        <f>VLOOKUP(A73,PN!B70:C1522,2, FALSE)</f>
        <v>5666.24</v>
      </c>
      <c r="G73" s="64">
        <f t="shared" si="6"/>
        <v>-0.45986756649912452</v>
      </c>
    </row>
    <row r="74" spans="1:7">
      <c r="A74" s="122" t="s">
        <v>1770</v>
      </c>
      <c r="B74" s="32" t="str">
        <f>VLOOKUP(A74,PN!B71:D1968,3,FALSE)</f>
        <v>C73x Magenta Return Program Print Cartridge (6k)</v>
      </c>
      <c r="C74" s="168">
        <v>3060.5200000000004</v>
      </c>
      <c r="D74" s="168">
        <f t="shared" si="4"/>
        <v>3213.5460000000007</v>
      </c>
      <c r="E74" s="168">
        <f t="shared" si="5"/>
        <v>3599.1715200000012</v>
      </c>
      <c r="F74" s="101">
        <f>VLOOKUP(A74,PN!B71:C1523,2, FALSE)</f>
        <v>5666.24</v>
      </c>
      <c r="G74" s="64">
        <f t="shared" si="6"/>
        <v>-0.45986756649912452</v>
      </c>
    </row>
    <row r="75" spans="1:7">
      <c r="A75" s="122" t="s">
        <v>1772</v>
      </c>
      <c r="B75" s="32" t="str">
        <f>VLOOKUP(A75,PN!B72:D1969,3,FALSE)</f>
        <v>C73x Yellow Return Program Print Cartridge (6k)</v>
      </c>
      <c r="C75" s="168">
        <v>3060.5200000000004</v>
      </c>
      <c r="D75" s="168">
        <f t="shared" si="4"/>
        <v>3213.5460000000007</v>
      </c>
      <c r="E75" s="168">
        <f t="shared" si="5"/>
        <v>3599.1715200000012</v>
      </c>
      <c r="F75" s="101">
        <f>VLOOKUP(A75,PN!B72:C1524,2, FALSE)</f>
        <v>5666.24</v>
      </c>
      <c r="G75" s="64">
        <f t="shared" si="6"/>
        <v>-0.45986756649912452</v>
      </c>
    </row>
    <row r="76" spans="1:7">
      <c r="A76" s="122" t="s">
        <v>1784</v>
      </c>
      <c r="B76" s="32" t="str">
        <f>VLOOKUP(A76,PN!B73:D1970,3,FALSE)</f>
        <v>Photoconductor Unit (Multi-Pack)</v>
      </c>
      <c r="C76" s="168">
        <v>2134.31</v>
      </c>
      <c r="D76" s="168">
        <f t="shared" si="4"/>
        <v>2241.0255000000002</v>
      </c>
      <c r="E76" s="168">
        <f t="shared" si="5"/>
        <v>2509.9485600000003</v>
      </c>
      <c r="F76" s="101">
        <f>VLOOKUP(A76,PN!B73:C1525,2, FALSE)</f>
        <v>3152.64</v>
      </c>
      <c r="G76" s="64">
        <f t="shared" si="6"/>
        <v>-0.32300865306536741</v>
      </c>
    </row>
    <row r="77" spans="1:7">
      <c r="A77" s="122" t="s">
        <v>1782</v>
      </c>
      <c r="B77" s="32" t="str">
        <f>VLOOKUP(A77,PN!B74:D1971,3,FALSE)</f>
        <v>Photoconductor Unit (Single Unit)</v>
      </c>
      <c r="C77" s="168">
        <v>2692.0495000000001</v>
      </c>
      <c r="D77" s="168">
        <f t="shared" si="4"/>
        <v>2826.6519750000002</v>
      </c>
      <c r="E77" s="168">
        <f t="shared" si="5"/>
        <v>3165.8502120000007</v>
      </c>
      <c r="F77" s="101">
        <f>VLOOKUP(A77,PN!B74:C1526,2, FALSE)</f>
        <v>788.27</v>
      </c>
      <c r="G77" s="64">
        <f t="shared" si="6"/>
        <v>2.4151363111624193</v>
      </c>
    </row>
    <row r="78" spans="1:7">
      <c r="A78" s="122" t="s">
        <v>1785</v>
      </c>
      <c r="B78" s="32" t="str">
        <f>VLOOKUP(A78,PN!B75:D1972,3,FALSE)</f>
        <v>Waste Toner Box</v>
      </c>
      <c r="C78" s="168">
        <v>2692.0495000000001</v>
      </c>
      <c r="D78" s="168">
        <f t="shared" si="4"/>
        <v>2826.6519750000002</v>
      </c>
      <c r="E78" s="168">
        <f t="shared" si="5"/>
        <v>3165.8502120000007</v>
      </c>
      <c r="F78" s="101">
        <f>VLOOKUP(A78,PN!B75:C1527,2, FALSE)</f>
        <v>246.36</v>
      </c>
      <c r="G78" s="64">
        <f t="shared" si="6"/>
        <v>9.9272994804351349</v>
      </c>
    </row>
    <row r="79" spans="1:7">
      <c r="A79" s="120" t="s">
        <v>2030</v>
      </c>
      <c r="B79" s="32" t="str">
        <f>VLOOKUP(A79,PN!B76:D1973,3,FALSE)</f>
        <v>X463 Extra High Yield Return Program Print Cartridge</v>
      </c>
      <c r="C79" s="168">
        <v>2692.0495000000001</v>
      </c>
      <c r="D79" s="168">
        <f t="shared" si="4"/>
        <v>2826.6519750000002</v>
      </c>
      <c r="E79" s="168">
        <f t="shared" si="5"/>
        <v>3165.8502120000007</v>
      </c>
      <c r="F79" s="101">
        <f>VLOOKUP(A79,PN!B76:C1528,2, FALSE)</f>
        <v>6752.14</v>
      </c>
      <c r="G79" s="64">
        <f t="shared" si="6"/>
        <v>-0.60130425317010605</v>
      </c>
    </row>
    <row r="80" spans="1:7">
      <c r="A80" s="120" t="s">
        <v>2008</v>
      </c>
      <c r="B80" s="32" t="str">
        <f>VLOOKUP(A80,PN!B77:D1974,3,FALSE)</f>
        <v>X264, X363, X364 High Yield Return Program Print Cartridge (9K)</v>
      </c>
      <c r="C80" s="168">
        <v>2174.5800000000004</v>
      </c>
      <c r="D80" s="168">
        <f t="shared" si="4"/>
        <v>2283.3090000000007</v>
      </c>
      <c r="E80" s="168">
        <f t="shared" si="5"/>
        <v>2557.3060800000007</v>
      </c>
      <c r="F80" s="101">
        <f>VLOOKUP(A80,PN!B77:C1529,2, FALSE)</f>
        <v>5184.78</v>
      </c>
      <c r="G80" s="64">
        <f t="shared" si="6"/>
        <v>-0.58058393991644763</v>
      </c>
    </row>
    <row r="81" spans="1:7">
      <c r="A81" s="120" t="s">
        <v>1989</v>
      </c>
      <c r="B81" s="32" t="str">
        <f>VLOOKUP(A81,PN!B78:D1975,3,FALSE)</f>
        <v>LexmarkT65x High Yield Return Program Print Cartridge</v>
      </c>
      <c r="C81" s="168">
        <v>744.995</v>
      </c>
      <c r="D81" s="168">
        <f t="shared" si="4"/>
        <v>782.24475000000007</v>
      </c>
      <c r="E81" s="168">
        <f t="shared" si="5"/>
        <v>876.11412000000018</v>
      </c>
      <c r="F81" s="101">
        <f>VLOOKUP(A81,PN!B78:C1530,2, FALSE)</f>
        <v>11176.17</v>
      </c>
      <c r="G81" s="64">
        <f t="shared" si="6"/>
        <v>-0.93334075984885689</v>
      </c>
    </row>
    <row r="82" spans="1:7">
      <c r="A82" s="120" t="s">
        <v>1351</v>
      </c>
      <c r="B82" s="32" t="str">
        <f>VLOOKUP(A82,PN!B79:D1976,3,FALSE)</f>
        <v>Lexmark T654 Extra High Yield Return Program Print Cartridge</v>
      </c>
      <c r="C82" s="168">
        <v>142.95850000000002</v>
      </c>
      <c r="D82" s="168">
        <f t="shared" si="4"/>
        <v>150.10642500000003</v>
      </c>
      <c r="E82" s="168">
        <f t="shared" si="5"/>
        <v>168.11919600000004</v>
      </c>
      <c r="F82" s="101">
        <f>VLOOKUP(A82,PN!B79:C1531,2, FALSE)</f>
        <v>11947.34</v>
      </c>
      <c r="G82" s="64">
        <f t="shared" si="6"/>
        <v>-0.98803428210798383</v>
      </c>
    </row>
    <row r="83" spans="1:7">
      <c r="A83" s="120" t="s">
        <v>1350</v>
      </c>
      <c r="B83" s="32" t="str">
        <f>VLOOKUP(A83,PN!B80:D1977,3,FALSE)</f>
        <v>Lexmark X65X Extra High Yield Return Program Cartridge</v>
      </c>
      <c r="C83" s="168">
        <v>5235.1000000000004</v>
      </c>
      <c r="D83" s="168">
        <f t="shared" si="4"/>
        <v>5496.8550000000005</v>
      </c>
      <c r="E83" s="168">
        <f t="shared" si="5"/>
        <v>6156.4776000000011</v>
      </c>
      <c r="F83" s="101">
        <f>VLOOKUP(A83,PN!B80:C1532,2, FALSE)</f>
        <v>11947.34</v>
      </c>
      <c r="G83" s="64">
        <f t="shared" si="6"/>
        <v>-0.56181878141912756</v>
      </c>
    </row>
    <row r="84" spans="1:7">
      <c r="A84" s="122" t="s">
        <v>1789</v>
      </c>
      <c r="B84" s="32" t="str">
        <f>VLOOKUP(A84,PN!B81:D1978,3,FALSE)</f>
        <v>C736 Black High Yield Return Program Print Cartridge (12k)</v>
      </c>
      <c r="C84" s="168">
        <v>4429.7000000000007</v>
      </c>
      <c r="D84" s="168">
        <f t="shared" si="4"/>
        <v>4651.1850000000013</v>
      </c>
      <c r="E84" s="168">
        <f t="shared" si="5"/>
        <v>5209.3272000000015</v>
      </c>
      <c r="F84" s="101">
        <f>VLOOKUP(A84,PN!B81:C1533,2, FALSE)</f>
        <v>4765.0200000000004</v>
      </c>
      <c r="G84" s="64">
        <f t="shared" si="6"/>
        <v>-7.0371163185044272E-2</v>
      </c>
    </row>
    <row r="85" spans="1:7">
      <c r="A85" s="122" t="s">
        <v>1787</v>
      </c>
      <c r="B85" s="32" t="str">
        <f>VLOOKUP(A85,PN!B82:D1979,3,FALSE)</f>
        <v>C736 Cyan High Yield Return Program Print Cartridge (10k)</v>
      </c>
      <c r="C85" s="168">
        <v>7449.9500000000007</v>
      </c>
      <c r="D85" s="168">
        <f t="shared" si="4"/>
        <v>7822.4475000000011</v>
      </c>
      <c r="E85" s="168">
        <f t="shared" si="5"/>
        <v>8761.1412000000018</v>
      </c>
      <c r="F85" s="101">
        <f>VLOOKUP(A85,PN!B82:C1534,2, FALSE)</f>
        <v>8982.2900000000009</v>
      </c>
      <c r="G85" s="64">
        <f t="shared" si="6"/>
        <v>-0.17059569441645728</v>
      </c>
    </row>
    <row r="86" spans="1:7">
      <c r="A86" s="122" t="s">
        <v>1791</v>
      </c>
      <c r="B86" s="32" t="str">
        <f>VLOOKUP(A86,PN!B83:D1980,3,FALSE)</f>
        <v>C736 Magenta High Yield Return Program Print Cartridge (10k)</v>
      </c>
      <c r="C86" s="168">
        <v>7852.6500000000005</v>
      </c>
      <c r="D86" s="168">
        <f t="shared" si="4"/>
        <v>8245.2825000000012</v>
      </c>
      <c r="E86" s="168">
        <f t="shared" si="5"/>
        <v>9234.716400000003</v>
      </c>
      <c r="F86" s="101">
        <f>VLOOKUP(A86,PN!B83:C1535,2, FALSE)</f>
        <v>8982.2900000000009</v>
      </c>
      <c r="G86" s="64">
        <f t="shared" si="6"/>
        <v>-0.12576302924977931</v>
      </c>
    </row>
    <row r="87" spans="1:7">
      <c r="A87" s="122" t="s">
        <v>1793</v>
      </c>
      <c r="B87" s="32" t="str">
        <f>VLOOKUP(A87,PN!B84:D1981,3,FALSE)</f>
        <v>C736 Yellow High Yield Return Program Print Cartridge (10k)</v>
      </c>
      <c r="C87" s="168">
        <v>7852.6500000000005</v>
      </c>
      <c r="D87" s="168">
        <f t="shared" si="4"/>
        <v>8245.2825000000012</v>
      </c>
      <c r="E87" s="168">
        <f t="shared" si="5"/>
        <v>9234.716400000003</v>
      </c>
      <c r="F87" s="101">
        <f>VLOOKUP(A87,PN!B84:C1536,2, FALSE)</f>
        <v>8982.2900000000009</v>
      </c>
      <c r="G87" s="64">
        <f t="shared" si="6"/>
        <v>-0.12576302924977931</v>
      </c>
    </row>
    <row r="88" spans="1:7">
      <c r="A88" s="122" t="s">
        <v>1295</v>
      </c>
      <c r="B88" s="32" t="str">
        <f>VLOOKUP(A88,PN!B85:D1982,3,FALSE)</f>
        <v>Black Extra High Yield Print Cartridge</v>
      </c>
      <c r="C88" s="168">
        <v>3201.4650000000001</v>
      </c>
      <c r="D88" s="168">
        <f t="shared" si="4"/>
        <v>3361.5382500000005</v>
      </c>
      <c r="E88" s="168">
        <f t="shared" si="5"/>
        <v>3764.9228400000011</v>
      </c>
      <c r="F88" s="101">
        <f>VLOOKUP(A88,PN!B85:C1537,2, FALSE)</f>
        <v>11264.96</v>
      </c>
      <c r="G88" s="64">
        <f t="shared" si="6"/>
        <v>-0.71580325185353522</v>
      </c>
    </row>
    <row r="89" spans="1:7">
      <c r="A89" s="122" t="s">
        <v>1296</v>
      </c>
      <c r="B89" s="32" t="str">
        <f>VLOOKUP(A89,PN!B86:D1983,3,FALSE)</f>
        <v>Cyan Extra High Yield Print Cartridge</v>
      </c>
      <c r="C89" s="168">
        <v>4486.0780000000004</v>
      </c>
      <c r="D89" s="168">
        <f t="shared" si="4"/>
        <v>4710.3819000000003</v>
      </c>
      <c r="E89" s="168">
        <f t="shared" si="5"/>
        <v>5275.6277280000013</v>
      </c>
      <c r="F89" s="101">
        <f>VLOOKUP(A89,PN!B86:C1538,2, FALSE)</f>
        <v>12648.06</v>
      </c>
      <c r="G89" s="64">
        <f t="shared" si="6"/>
        <v>-0.64531493367362258</v>
      </c>
    </row>
    <row r="90" spans="1:7">
      <c r="A90" s="122" t="s">
        <v>1297</v>
      </c>
      <c r="B90" s="32" t="str">
        <f>VLOOKUP(A90,PN!B87:D1984,3,FALSE)</f>
        <v>Magenta Extra High Yield Print Cartridge</v>
      </c>
      <c r="C90" s="168">
        <v>4486.0780000000004</v>
      </c>
      <c r="D90" s="168">
        <f t="shared" si="4"/>
        <v>4710.3819000000003</v>
      </c>
      <c r="E90" s="168">
        <f t="shared" si="5"/>
        <v>5275.6277280000013</v>
      </c>
      <c r="F90" s="101">
        <f>VLOOKUP(A90,PN!B87:C1539,2, FALSE)</f>
        <v>12648.06</v>
      </c>
      <c r="G90" s="64">
        <f t="shared" si="6"/>
        <v>-0.64531493367362258</v>
      </c>
    </row>
    <row r="91" spans="1:7">
      <c r="A91" s="122" t="s">
        <v>1298</v>
      </c>
      <c r="B91" s="32" t="str">
        <f>VLOOKUP(A91,PN!B88:D1985,3,FALSE)</f>
        <v>Yellow Extra High Yield Print Cartridge</v>
      </c>
      <c r="C91" s="168">
        <v>4486.0780000000004</v>
      </c>
      <c r="D91" s="168">
        <f t="shared" si="4"/>
        <v>4710.3819000000003</v>
      </c>
      <c r="E91" s="168">
        <f t="shared" si="5"/>
        <v>5275.6277280000013</v>
      </c>
      <c r="F91" s="101">
        <f>VLOOKUP(A91,PN!B88:C1540,2, FALSE)</f>
        <v>12648.06</v>
      </c>
      <c r="G91" s="64">
        <f t="shared" si="6"/>
        <v>-0.64531493367362258</v>
      </c>
    </row>
    <row r="92" spans="1:7">
      <c r="A92" s="122" t="s">
        <v>1301</v>
      </c>
      <c r="B92" s="32" t="str">
        <f>VLOOKUP(A92,PN!B89:D1986,3,FALSE)</f>
        <v>Waste Toner Bottle</v>
      </c>
      <c r="C92" s="168">
        <v>6644.55</v>
      </c>
      <c r="D92" s="168">
        <f t="shared" si="4"/>
        <v>6976.7775000000001</v>
      </c>
      <c r="E92" s="168">
        <f t="shared" si="5"/>
        <v>7813.9908000000005</v>
      </c>
      <c r="F92" s="101">
        <f>VLOOKUP(A92,PN!B89:C1541,2, FALSE)</f>
        <v>792.02</v>
      </c>
      <c r="G92" s="64">
        <f t="shared" si="6"/>
        <v>7.3893714805181698</v>
      </c>
    </row>
    <row r="93" spans="1:7">
      <c r="A93" s="122" t="s">
        <v>1299</v>
      </c>
      <c r="B93" s="32" t="str">
        <f>VLOOKUP(A93,PN!B90:D1987,3,FALSE)</f>
        <v>1-Pack Photoconductor Unit</v>
      </c>
      <c r="C93" s="168">
        <v>7973.4600000000009</v>
      </c>
      <c r="D93" s="168">
        <f t="shared" si="4"/>
        <v>8372.1330000000016</v>
      </c>
      <c r="E93" s="168">
        <f t="shared" si="5"/>
        <v>9376.7889600000035</v>
      </c>
      <c r="F93" s="101">
        <f>VLOOKUP(A93,PN!B90:C1542,2, FALSE)</f>
        <v>6565.81</v>
      </c>
      <c r="G93" s="64">
        <f t="shared" si="6"/>
        <v>0.21439091292620416</v>
      </c>
    </row>
    <row r="94" spans="1:7">
      <c r="A94" s="122" t="s">
        <v>1300</v>
      </c>
      <c r="B94" s="32" t="str">
        <f>VLOOKUP(A94,PN!B91:D1988,3,FALSE)</f>
        <v>3-Pack Photoconductor Kit</v>
      </c>
      <c r="C94" s="168">
        <v>7973.4600000000009</v>
      </c>
      <c r="D94" s="168">
        <f t="shared" si="4"/>
        <v>8372.1330000000016</v>
      </c>
      <c r="E94" s="168">
        <f t="shared" si="5"/>
        <v>9376.7889600000035</v>
      </c>
      <c r="F94" s="101">
        <f>VLOOKUP(A94,PN!B91:C1543,2, FALSE)</f>
        <v>19697.830000000002</v>
      </c>
      <c r="G94" s="64">
        <f t="shared" si="6"/>
        <v>-0.59521124915790213</v>
      </c>
    </row>
    <row r="95" spans="1:7">
      <c r="A95" s="175" t="s">
        <v>1963</v>
      </c>
      <c r="B95" s="32" t="str">
        <f>VLOOKUP(A95,PN!B92:D1989,3,FALSE)</f>
        <v>E36x/460 9k LRP</v>
      </c>
      <c r="C95" s="168">
        <v>7973.4600000000009</v>
      </c>
      <c r="D95" s="168">
        <f t="shared" si="4"/>
        <v>8372.1330000000016</v>
      </c>
      <c r="E95" s="168">
        <f t="shared" si="5"/>
        <v>9376.7889600000035</v>
      </c>
      <c r="F95" s="101">
        <f>VLOOKUP(A95,PN!B92:C1544,2, FALSE)</f>
        <v>5184.78</v>
      </c>
      <c r="G95" s="64">
        <f t="shared" si="6"/>
        <v>0.5378588869730252</v>
      </c>
    </row>
    <row r="96" spans="1:7">
      <c r="A96" s="175" t="s">
        <v>1357</v>
      </c>
      <c r="B96" s="32" t="str">
        <f>VLOOKUP(A96,PN!B93:D1990,3,FALSE)</f>
        <v>E26x/36x/460 PC 30k</v>
      </c>
      <c r="C96" s="168">
        <v>735.73290000000009</v>
      </c>
      <c r="D96" s="168">
        <f t="shared" si="4"/>
        <v>772.51954500000011</v>
      </c>
      <c r="E96" s="168">
        <f t="shared" si="5"/>
        <v>865.22189040000023</v>
      </c>
      <c r="F96" s="101">
        <f>VLOOKUP(A96,PN!B93:C1545,2, FALSE)</f>
        <v>1049.6300000000001</v>
      </c>
      <c r="G96" s="64">
        <f t="shared" si="6"/>
        <v>-0.29905500033345084</v>
      </c>
    </row>
    <row r="97" spans="1:7">
      <c r="A97" s="175" t="s">
        <v>1975</v>
      </c>
      <c r="B97" s="32" t="str">
        <f>VLOOKUP(A97,PN!B94:D1991,3,FALSE)</f>
        <v>E460 15k LRP</v>
      </c>
      <c r="C97" s="168">
        <v>6098.8914999999997</v>
      </c>
      <c r="D97" s="168">
        <f t="shared" si="4"/>
        <v>6403.8360750000002</v>
      </c>
      <c r="E97" s="168">
        <f t="shared" si="5"/>
        <v>7172.2964040000006</v>
      </c>
      <c r="F97" s="101">
        <f>VLOOKUP(A97,PN!B94:C1546,2, FALSE)</f>
        <v>6752.14</v>
      </c>
      <c r="G97" s="64">
        <f t="shared" si="6"/>
        <v>-9.6746883210360055E-2</v>
      </c>
    </row>
    <row r="98" spans="1:7">
      <c r="A98" s="175" t="s">
        <v>2459</v>
      </c>
      <c r="B98" s="32" t="str">
        <f>VLOOKUP(A98,PN!B95:D1992,3,FALSE)</f>
        <v>Black Extra High Yield Return Program toner Cartridge 12k</v>
      </c>
      <c r="C98" s="168">
        <v>18297.479900000002</v>
      </c>
      <c r="D98" s="168">
        <f t="shared" si="4"/>
        <v>19212.353895000004</v>
      </c>
      <c r="E98" s="168">
        <f t="shared" si="5"/>
        <v>21517.836362400005</v>
      </c>
      <c r="F98" s="101">
        <f>VLOOKUP(A98,PN!B95:C1547,2, FALSE)</f>
        <v>4902.1000000000004</v>
      </c>
      <c r="G98" s="64">
        <f t="shared" si="6"/>
        <v>2.7325798943310011</v>
      </c>
    </row>
    <row r="99" spans="1:7">
      <c r="A99" s="175" t="s">
        <v>2461</v>
      </c>
      <c r="B99" s="32" t="str">
        <f>VLOOKUP(A99,PN!B96:D1993,3,FALSE)</f>
        <v>Cyan Return Program toner  cartridge 7k</v>
      </c>
      <c r="C99" s="168">
        <v>3946.4600000000005</v>
      </c>
      <c r="D99" s="168">
        <f t="shared" si="4"/>
        <v>4143.7830000000004</v>
      </c>
      <c r="E99" s="168">
        <f t="shared" si="5"/>
        <v>4641.0369600000013</v>
      </c>
      <c r="F99" s="101">
        <f>VLOOKUP(A99,PN!B96:C1548,2, FALSE)</f>
        <v>6221.6031156869849</v>
      </c>
      <c r="G99" s="64">
        <f t="shared" si="6"/>
        <v>-0.36568438606289416</v>
      </c>
    </row>
    <row r="100" spans="1:7">
      <c r="A100" s="175" t="s">
        <v>2463</v>
      </c>
      <c r="B100" s="32" t="str">
        <f>VLOOKUP(A100,PN!B97:D1994,3,FALSE)</f>
        <v>Magenta  Return Program toner  cartridge  7k</v>
      </c>
      <c r="C100" s="168">
        <v>974.93670000000009</v>
      </c>
      <c r="D100" s="168">
        <f t="shared" si="4"/>
        <v>1023.6835350000001</v>
      </c>
      <c r="E100" s="168">
        <f t="shared" si="5"/>
        <v>1146.5255592000003</v>
      </c>
      <c r="F100" s="101">
        <f>VLOOKUP(A100,PN!B97:C1549,2, FALSE)</f>
        <v>6221.6031156869849</v>
      </c>
      <c r="G100" s="64">
        <f t="shared" si="6"/>
        <v>-0.84329815292431287</v>
      </c>
    </row>
    <row r="101" spans="1:7">
      <c r="A101" s="175" t="s">
        <v>2465</v>
      </c>
      <c r="B101" s="32" t="str">
        <f>VLOOKUP(A101,PN!B98:D1995,3,FALSE)</f>
        <v>Yellow  Return Program toner  cartridge  7k</v>
      </c>
      <c r="C101" s="168">
        <v>5074.0200000000004</v>
      </c>
      <c r="D101" s="168">
        <f t="shared" si="4"/>
        <v>5327.7210000000005</v>
      </c>
      <c r="E101" s="168">
        <f t="shared" si="5"/>
        <v>5967.047520000001</v>
      </c>
      <c r="F101" s="101">
        <f>VLOOKUP(A101,PN!B98:C1550,2, FALSE)</f>
        <v>6221.6031156869849</v>
      </c>
      <c r="G101" s="64">
        <f t="shared" si="6"/>
        <v>-0.18445135350943534</v>
      </c>
    </row>
    <row r="102" spans="1:7">
      <c r="A102" s="175" t="s">
        <v>2484</v>
      </c>
      <c r="B102" s="32" t="str">
        <f>VLOOKUP(A102,PN!B99:D1996,3,FALSE)</f>
        <v>Black Extra High Yield Return Program toner Cartridge 12k</v>
      </c>
      <c r="C102" s="168">
        <v>3201.4650000000001</v>
      </c>
      <c r="D102" s="168">
        <f t="shared" si="4"/>
        <v>3361.5382500000005</v>
      </c>
      <c r="E102" s="168">
        <f t="shared" si="5"/>
        <v>3764.9228400000011</v>
      </c>
      <c r="F102" s="101">
        <f>VLOOKUP(A102,PN!B99:C1551,2, FALSE)</f>
        <v>4902.1000000000004</v>
      </c>
      <c r="G102" s="64">
        <f t="shared" si="6"/>
        <v>-0.34691968748087554</v>
      </c>
    </row>
    <row r="103" spans="1:7">
      <c r="A103" s="175" t="s">
        <v>2485</v>
      </c>
      <c r="B103" s="32" t="str">
        <f>VLOOKUP(A103,PN!B100:D1997,3,FALSE)</f>
        <v>Cyan Return Program toner  cartridge 7k</v>
      </c>
      <c r="C103" s="168">
        <v>3140.6572999999999</v>
      </c>
      <c r="D103" s="168">
        <f t="shared" si="4"/>
        <v>3297.690165</v>
      </c>
      <c r="E103" s="168">
        <f t="shared" si="5"/>
        <v>3693.4129848000002</v>
      </c>
      <c r="F103" s="101">
        <f>VLOOKUP(A103,PN!B100:C1552,2, FALSE)</f>
        <v>6221.6031156869849</v>
      </c>
      <c r="G103" s="64">
        <f t="shared" ref="G103:G114" si="7">(C103-F103)/F103</f>
        <v>-0.49520127825556248</v>
      </c>
    </row>
    <row r="104" spans="1:7">
      <c r="A104" s="175" t="s">
        <v>2486</v>
      </c>
      <c r="B104" s="32" t="str">
        <f>VLOOKUP(A104,PN!B101:D1998,3,FALSE)</f>
        <v>Magenta  Return Program toner  cartridge  7k</v>
      </c>
      <c r="C104" s="168">
        <v>3140.6572999999999</v>
      </c>
      <c r="D104" s="168">
        <f t="shared" si="4"/>
        <v>3297.690165</v>
      </c>
      <c r="E104" s="168">
        <f t="shared" si="5"/>
        <v>3693.4129848000002</v>
      </c>
      <c r="F104" s="101">
        <f>VLOOKUP(A104,PN!B101:C1553,2, FALSE)</f>
        <v>6221.6031156869849</v>
      </c>
      <c r="G104" s="64">
        <f t="shared" si="7"/>
        <v>-0.49520127825556248</v>
      </c>
    </row>
    <row r="105" spans="1:7">
      <c r="A105" s="175" t="s">
        <v>2487</v>
      </c>
      <c r="B105" s="32" t="str">
        <f>VLOOKUP(A105,PN!B102:D1999,3,FALSE)</f>
        <v>Yellow  Return Program toner  cartridge  7k</v>
      </c>
      <c r="C105" s="168">
        <v>3140.6572999999999</v>
      </c>
      <c r="D105" s="168">
        <f t="shared" si="4"/>
        <v>3297.690165</v>
      </c>
      <c r="E105" s="168">
        <f t="shared" si="5"/>
        <v>3693.4129848000002</v>
      </c>
      <c r="F105" s="101">
        <f>VLOOKUP(A105,PN!B102:C1554,2, FALSE)</f>
        <v>6221.6031156869849</v>
      </c>
      <c r="G105" s="64">
        <f t="shared" si="7"/>
        <v>-0.49520127825556248</v>
      </c>
    </row>
    <row r="106" spans="1:7">
      <c r="A106" s="175" t="s">
        <v>2510</v>
      </c>
      <c r="B106" s="32" t="str">
        <f>VLOOKUP(A106,PN!B103:D2000,3,FALSE)</f>
        <v>Black Extra High Yield Return Program 10k</v>
      </c>
      <c r="C106" s="168">
        <v>3201.4650000000001</v>
      </c>
      <c r="D106" s="168">
        <f t="shared" si="4"/>
        <v>3361.5382500000005</v>
      </c>
      <c r="E106" s="168">
        <f t="shared" si="5"/>
        <v>3764.9228400000011</v>
      </c>
      <c r="F106" s="101">
        <f>VLOOKUP(A106,PN!B103:C1555,2, FALSE)</f>
        <v>5726.85</v>
      </c>
      <c r="G106" s="64">
        <f t="shared" si="7"/>
        <v>-0.44097278608659213</v>
      </c>
    </row>
    <row r="107" spans="1:7">
      <c r="A107" s="175" t="s">
        <v>1310</v>
      </c>
      <c r="B107" s="32" t="str">
        <f>VLOOKUP(A107,PN!B104:D2001,3,FALSE)</f>
        <v>Imaging Unit Return Program 60k</v>
      </c>
      <c r="C107" s="168">
        <v>3140.2546000000002</v>
      </c>
      <c r="D107" s="168">
        <f t="shared" si="4"/>
        <v>3297.2673300000006</v>
      </c>
      <c r="E107" s="168">
        <f t="shared" si="5"/>
        <v>3692.939409600001</v>
      </c>
      <c r="F107" s="101">
        <f>VLOOKUP(A107,PN!B104:C1556,2, FALSE)</f>
        <v>1080.21</v>
      </c>
      <c r="G107" s="64">
        <f t="shared" si="7"/>
        <v>1.9070778830042308</v>
      </c>
    </row>
    <row r="108" spans="1:7">
      <c r="A108" s="175" t="s">
        <v>2512</v>
      </c>
      <c r="B108" s="32" t="str">
        <f>VLOOKUP(A108,PN!B105:D2002,3,FALSE)</f>
        <v>Black Ultra High Yield Return Program 20k</v>
      </c>
      <c r="C108" s="168">
        <v>3140.2546000000002</v>
      </c>
      <c r="D108" s="168">
        <f t="shared" si="4"/>
        <v>3297.2673300000006</v>
      </c>
      <c r="E108" s="168">
        <f t="shared" si="5"/>
        <v>3692.939409600001</v>
      </c>
      <c r="F108" s="101">
        <f>VLOOKUP(A108,PN!B105:C1557,2, FALSE)</f>
        <v>8625.5400000000009</v>
      </c>
      <c r="G108" s="64">
        <f t="shared" si="7"/>
        <v>-0.63593530376069207</v>
      </c>
    </row>
    <row r="109" spans="1:7">
      <c r="A109" s="175" t="s">
        <v>44</v>
      </c>
      <c r="B109" s="32" t="str">
        <f>VLOOKUP(A109,PN!B106:D2003,3,FALSE)</f>
        <v>Black High Yield Return Program toner 25k</v>
      </c>
      <c r="C109" s="168">
        <v>3140.2546000000002</v>
      </c>
      <c r="D109" s="168">
        <f t="shared" si="4"/>
        <v>3297.2673300000006</v>
      </c>
      <c r="E109" s="168">
        <f t="shared" si="5"/>
        <v>3692.939409600001</v>
      </c>
      <c r="F109" s="101">
        <f>VLOOKUP(A109,PN!B106:C1558,2, FALSE)</f>
        <v>10936.84</v>
      </c>
      <c r="G109" s="64">
        <f t="shared" si="7"/>
        <v>-0.71287368197760959</v>
      </c>
    </row>
    <row r="110" spans="1:7">
      <c r="A110" s="174" t="s">
        <v>51</v>
      </c>
      <c r="B110" s="32" t="str">
        <f>VLOOKUP(A110,PN!B107:D2004,3,FALSE)</f>
        <v>Imaging Kit Return Program 100k</v>
      </c>
      <c r="C110" s="168">
        <v>4530.375</v>
      </c>
      <c r="D110" s="168">
        <f t="shared" si="4"/>
        <v>4756.8937500000002</v>
      </c>
      <c r="E110" s="168">
        <f t="shared" si="5"/>
        <v>5327.7210000000005</v>
      </c>
      <c r="F110" s="101">
        <f>VLOOKUP(A110,PN!B107:C1559,2, FALSE)</f>
        <v>1117.46</v>
      </c>
      <c r="G110" s="64">
        <f t="shared" si="7"/>
        <v>3.0541719614124889</v>
      </c>
    </row>
    <row r="111" spans="1:7">
      <c r="A111" s="175" t="s">
        <v>46</v>
      </c>
      <c r="B111" s="32" t="str">
        <f>VLOOKUP(A111,PN!B108:D2005,3,FALSE)</f>
        <v>Black Extra High Yield Return Program toner 45k</v>
      </c>
      <c r="C111" s="168">
        <v>1070.3766000000001</v>
      </c>
      <c r="D111" s="168">
        <f t="shared" si="4"/>
        <v>1123.89543</v>
      </c>
      <c r="E111" s="168">
        <f t="shared" si="5"/>
        <v>1258.7628816000001</v>
      </c>
      <c r="F111" s="101">
        <f>VLOOKUP(A111,PN!B108:C1560,2, FALSE)</f>
        <v>13509.48</v>
      </c>
      <c r="G111" s="64">
        <f t="shared" si="7"/>
        <v>-0.92076848257667954</v>
      </c>
    </row>
    <row r="112" spans="1:7">
      <c r="A112" s="175" t="s">
        <v>2515</v>
      </c>
      <c r="B112" s="32" t="str">
        <f>VLOOKUP(A112,PN!B109:D2006,3,FALSE)</f>
        <v>Black High Yield Return Program 10k</v>
      </c>
      <c r="C112" s="168">
        <v>7006.9800000000005</v>
      </c>
      <c r="D112" s="168">
        <f t="shared" si="4"/>
        <v>7357.3290000000006</v>
      </c>
      <c r="E112" s="168">
        <f t="shared" si="5"/>
        <v>8240.2084800000011</v>
      </c>
      <c r="F112" s="101">
        <f>VLOOKUP(A112,PN!B109:C1561,2, FALSE)</f>
        <v>5726.85</v>
      </c>
      <c r="G112" s="64">
        <f t="shared" si="7"/>
        <v>0.22353126064066633</v>
      </c>
    </row>
    <row r="113" spans="1:7">
      <c r="A113" s="175" t="s">
        <v>2517</v>
      </c>
      <c r="B113" s="32" t="str">
        <f>VLOOKUP(A113,PN!B110:D2007,3,FALSE)</f>
        <v>Black Extra High Yield Return Program 20k</v>
      </c>
      <c r="C113" s="168">
        <v>7470.0850000000009</v>
      </c>
      <c r="D113" s="168">
        <f t="shared" si="4"/>
        <v>7843.5892500000009</v>
      </c>
      <c r="E113" s="168">
        <f t="shared" si="5"/>
        <v>8784.8199600000025</v>
      </c>
      <c r="F113" s="101">
        <f>VLOOKUP(A113,PN!B110:C1562,2, FALSE)</f>
        <v>8625.5400000000009</v>
      </c>
      <c r="G113" s="64">
        <f t="shared" si="7"/>
        <v>-0.13395741020272353</v>
      </c>
    </row>
    <row r="114" spans="1:7">
      <c r="A114" s="175" t="s">
        <v>48</v>
      </c>
      <c r="B114" s="32" t="str">
        <f>VLOOKUP(A114,PN!B111:D2008,3,FALSE)</f>
        <v>Black High Yield Return Program toner 25k</v>
      </c>
      <c r="C114" s="168">
        <v>1111.4520000000002</v>
      </c>
      <c r="D114" s="168">
        <f t="shared" si="4"/>
        <v>1167.0246000000002</v>
      </c>
      <c r="E114" s="168">
        <f t="shared" si="5"/>
        <v>1307.0675520000004</v>
      </c>
      <c r="F114" s="101">
        <f>VLOOKUP(A114,PN!B111:C1563,2, FALSE)</f>
        <v>8690.7199999999993</v>
      </c>
      <c r="G114" s="64">
        <f t="shared" si="7"/>
        <v>-0.87211048106486</v>
      </c>
    </row>
    <row r="115" spans="1:7">
      <c r="A115" s="122" t="s">
        <v>2561</v>
      </c>
      <c r="B115" s="201" t="s">
        <v>3093</v>
      </c>
      <c r="C115" s="168">
        <v>9511.7739999999994</v>
      </c>
      <c r="D115" s="168">
        <f t="shared" si="4"/>
        <v>9987.3626999999997</v>
      </c>
      <c r="E115" s="168">
        <f t="shared" si="5"/>
        <v>11185.846224000001</v>
      </c>
      <c r="F115" s="101" t="e">
        <f>VLOOKUP(A115,PN!B112:C1564,2, FALSE)</f>
        <v>#N/A</v>
      </c>
      <c r="G115" s="64"/>
    </row>
    <row r="116" spans="1:7">
      <c r="A116" s="122" t="s">
        <v>2562</v>
      </c>
      <c r="B116" s="201" t="s">
        <v>3085</v>
      </c>
      <c r="C116" s="168">
        <v>5235.1000000000004</v>
      </c>
      <c r="D116" s="168">
        <f t="shared" si="4"/>
        <v>5496.8550000000005</v>
      </c>
      <c r="E116" s="168">
        <f t="shared" si="5"/>
        <v>6156.4776000000011</v>
      </c>
      <c r="F116" s="101" t="e">
        <f>VLOOKUP(A116,PN!B113:C1565,2, FALSE)</f>
        <v>#N/A</v>
      </c>
      <c r="G116" s="64"/>
    </row>
    <row r="117" spans="1:7">
      <c r="A117" s="122" t="s">
        <v>2563</v>
      </c>
      <c r="B117" s="201" t="s">
        <v>3086</v>
      </c>
      <c r="C117" s="168">
        <v>7157.9925000000003</v>
      </c>
      <c r="D117" s="168">
        <f t="shared" si="4"/>
        <v>7515.8921250000003</v>
      </c>
      <c r="E117" s="168">
        <f t="shared" si="5"/>
        <v>8417.7991800000018</v>
      </c>
      <c r="F117" s="101" t="e">
        <f>VLOOKUP(A117,PN!B114:C1566,2, FALSE)</f>
        <v>#N/A</v>
      </c>
      <c r="G117" s="64"/>
    </row>
    <row r="118" spans="1:7">
      <c r="A118" s="122" t="s">
        <v>2546</v>
      </c>
      <c r="B118" s="201" t="s">
        <v>2547</v>
      </c>
      <c r="C118" s="168">
        <v>7812.380000000001</v>
      </c>
      <c r="D118" s="168">
        <f t="shared" si="4"/>
        <v>8202.9990000000016</v>
      </c>
      <c r="E118" s="168">
        <f t="shared" si="5"/>
        <v>9187.3588800000034</v>
      </c>
      <c r="F118" s="101" t="e">
        <f>VLOOKUP(A118,PN!B115:C1567,2, FALSE)</f>
        <v>#N/A</v>
      </c>
      <c r="G118" s="64"/>
    </row>
    <row r="119" spans="1:7">
      <c r="A119" s="122" t="s">
        <v>2536</v>
      </c>
      <c r="B119" s="201" t="s">
        <v>3094</v>
      </c>
      <c r="C119" s="168">
        <v>17577.855</v>
      </c>
      <c r="D119" s="168">
        <f t="shared" si="4"/>
        <v>18456.747749999999</v>
      </c>
      <c r="E119" s="168">
        <f t="shared" si="5"/>
        <v>20671.557479999999</v>
      </c>
      <c r="F119" s="101"/>
      <c r="G119" s="64"/>
    </row>
    <row r="120" spans="1:7">
      <c r="A120" s="122" t="s">
        <v>2534</v>
      </c>
      <c r="B120" s="201" t="s">
        <v>3060</v>
      </c>
      <c r="C120" s="168">
        <v>15101.250000000002</v>
      </c>
      <c r="D120" s="168">
        <f t="shared" si="4"/>
        <v>15856.312500000002</v>
      </c>
      <c r="E120" s="168">
        <f t="shared" si="5"/>
        <v>17759.070000000003</v>
      </c>
      <c r="F120" s="101"/>
      <c r="G120" s="64"/>
    </row>
    <row r="121" spans="1:7">
      <c r="A121" s="122" t="s">
        <v>2564</v>
      </c>
      <c r="B121" s="201" t="s">
        <v>3095</v>
      </c>
      <c r="C121" s="168">
        <v>12725.320000000002</v>
      </c>
      <c r="D121" s="168">
        <f t="shared" si="4"/>
        <v>13361.586000000003</v>
      </c>
      <c r="E121" s="168">
        <f t="shared" si="5"/>
        <v>14964.976320000005</v>
      </c>
      <c r="F121" s="101"/>
      <c r="G121" s="64"/>
    </row>
    <row r="122" spans="1:7">
      <c r="A122" s="122" t="s">
        <v>2565</v>
      </c>
      <c r="B122" s="201" t="s">
        <v>3096</v>
      </c>
      <c r="C122" s="168">
        <v>16900.513600000002</v>
      </c>
      <c r="D122" s="168">
        <f t="shared" si="4"/>
        <v>17745.539280000005</v>
      </c>
      <c r="E122" s="168">
        <f t="shared" si="5"/>
        <v>19875.003993600007</v>
      </c>
      <c r="F122" s="101"/>
      <c r="G122" s="64"/>
    </row>
    <row r="123" spans="1:7">
      <c r="A123" s="122" t="s">
        <v>2566</v>
      </c>
      <c r="B123" s="201" t="s">
        <v>3097</v>
      </c>
      <c r="C123" s="168">
        <v>42283.5</v>
      </c>
      <c r="D123" s="168">
        <f t="shared" si="4"/>
        <v>44397.675000000003</v>
      </c>
      <c r="E123" s="168">
        <f t="shared" si="5"/>
        <v>49725.396000000008</v>
      </c>
      <c r="F123" s="101"/>
      <c r="G123" s="64"/>
    </row>
    <row r="124" spans="1:7">
      <c r="A124" s="122" t="s">
        <v>2567</v>
      </c>
      <c r="B124" s="201" t="s">
        <v>2568</v>
      </c>
      <c r="C124" s="168">
        <v>2456.4700000000003</v>
      </c>
      <c r="D124" s="168">
        <f t="shared" si="4"/>
        <v>2579.2935000000002</v>
      </c>
      <c r="E124" s="168">
        <f t="shared" si="5"/>
        <v>2888.8087200000004</v>
      </c>
      <c r="F124" s="101"/>
      <c r="G124" s="64"/>
    </row>
    <row r="125" spans="1:7">
      <c r="A125" s="122" t="s">
        <v>2569</v>
      </c>
      <c r="B125" s="201" t="s">
        <v>2570</v>
      </c>
      <c r="C125" s="168">
        <v>4751.8600000000006</v>
      </c>
      <c r="D125" s="168">
        <f t="shared" si="4"/>
        <v>4989.4530000000004</v>
      </c>
      <c r="E125" s="168">
        <f t="shared" si="5"/>
        <v>5588.1873600000008</v>
      </c>
      <c r="F125" s="101"/>
      <c r="G125" s="64"/>
    </row>
    <row r="126" spans="1:7">
      <c r="A126" s="122" t="s">
        <v>2549</v>
      </c>
      <c r="B126" s="201" t="s">
        <v>2550</v>
      </c>
      <c r="C126" s="168">
        <v>5615.6514999999999</v>
      </c>
      <c r="D126" s="168">
        <f t="shared" si="4"/>
        <v>5896.4340750000001</v>
      </c>
      <c r="E126" s="168">
        <f t="shared" si="5"/>
        <v>6604.0061640000004</v>
      </c>
      <c r="F126" s="101"/>
      <c r="G126" s="64"/>
    </row>
    <row r="127" spans="1:7">
      <c r="A127" s="122" t="s">
        <v>1366</v>
      </c>
      <c r="B127" s="201" t="s">
        <v>1367</v>
      </c>
      <c r="C127" s="168">
        <v>19249.060000000001</v>
      </c>
      <c r="D127" s="168">
        <f t="shared" si="4"/>
        <v>20211.513000000003</v>
      </c>
      <c r="E127" s="168">
        <f t="shared" si="5"/>
        <v>22636.894560000004</v>
      </c>
      <c r="F127" s="101"/>
      <c r="G127" s="64"/>
    </row>
    <row r="128" spans="1:7">
      <c r="A128" s="122" t="s">
        <v>2571</v>
      </c>
      <c r="B128" s="201" t="s">
        <v>3061</v>
      </c>
      <c r="C128" s="168">
        <v>7449.9500000000007</v>
      </c>
      <c r="D128" s="168">
        <f t="shared" si="4"/>
        <v>7822.4475000000011</v>
      </c>
      <c r="E128" s="168">
        <f t="shared" si="5"/>
        <v>8761.1412000000018</v>
      </c>
      <c r="F128" s="101"/>
      <c r="G128" s="64"/>
    </row>
    <row r="129" spans="1:7">
      <c r="A129" s="122" t="s">
        <v>2572</v>
      </c>
      <c r="B129" s="201" t="s">
        <v>3098</v>
      </c>
      <c r="C129" s="168">
        <v>5557.26</v>
      </c>
      <c r="D129" s="168">
        <f t="shared" si="4"/>
        <v>5835.1230000000005</v>
      </c>
      <c r="E129" s="168">
        <f t="shared" si="5"/>
        <v>6535.3377600000013</v>
      </c>
      <c r="F129" s="101"/>
      <c r="G129" s="64"/>
    </row>
    <row r="130" spans="1:7">
      <c r="A130" s="122" t="s">
        <v>2573</v>
      </c>
      <c r="B130" s="201" t="s">
        <v>3099</v>
      </c>
      <c r="C130" s="168">
        <v>4751.8600000000006</v>
      </c>
      <c r="D130" s="168">
        <f t="shared" si="4"/>
        <v>4989.4530000000004</v>
      </c>
      <c r="E130" s="168">
        <f t="shared" si="5"/>
        <v>5588.1873600000008</v>
      </c>
      <c r="F130" s="101"/>
      <c r="G130" s="64"/>
    </row>
    <row r="131" spans="1:7">
      <c r="A131" s="122" t="s">
        <v>2574</v>
      </c>
      <c r="B131" s="201" t="s">
        <v>3100</v>
      </c>
      <c r="C131" s="168">
        <v>7814.7962000000007</v>
      </c>
      <c r="D131" s="168">
        <f t="shared" si="4"/>
        <v>8205.5360100000016</v>
      </c>
      <c r="E131" s="168">
        <f t="shared" si="5"/>
        <v>9190.2003312000033</v>
      </c>
      <c r="F131" s="101"/>
      <c r="G131" s="64"/>
    </row>
    <row r="132" spans="1:7">
      <c r="A132" s="122" t="s">
        <v>2575</v>
      </c>
      <c r="B132" s="201" t="s">
        <v>3101</v>
      </c>
      <c r="C132" s="168">
        <v>5615.6514999999999</v>
      </c>
      <c r="D132" s="168">
        <f t="shared" si="4"/>
        <v>5896.4340750000001</v>
      </c>
      <c r="E132" s="168">
        <f t="shared" si="5"/>
        <v>6604.0061640000004</v>
      </c>
      <c r="F132" s="101"/>
      <c r="G132" s="64"/>
    </row>
    <row r="133" spans="1:7">
      <c r="A133" s="122" t="s">
        <v>2576</v>
      </c>
      <c r="B133" s="201" t="s">
        <v>3102</v>
      </c>
      <c r="C133" s="168">
        <v>1469.855</v>
      </c>
      <c r="D133" s="168">
        <f t="shared" ref="D133:D137" si="8">C133*1.05</f>
        <v>1543.3477500000001</v>
      </c>
      <c r="E133" s="168">
        <f t="shared" ref="E133:E137" si="9">D133*1.12</f>
        <v>1728.5494800000004</v>
      </c>
      <c r="F133" s="101"/>
      <c r="G133" s="64"/>
    </row>
    <row r="134" spans="1:7">
      <c r="A134" s="122" t="s">
        <v>2577</v>
      </c>
      <c r="B134" s="201" t="s">
        <v>3103</v>
      </c>
      <c r="C134" s="168">
        <v>6886.170000000001</v>
      </c>
      <c r="D134" s="168">
        <f t="shared" si="8"/>
        <v>7230.4785000000011</v>
      </c>
      <c r="E134" s="168">
        <f t="shared" si="9"/>
        <v>8098.1359200000015</v>
      </c>
      <c r="F134" s="101"/>
      <c r="G134" s="64"/>
    </row>
    <row r="135" spans="1:7">
      <c r="A135" s="122" t="s">
        <v>1364</v>
      </c>
      <c r="B135" s="201" t="s">
        <v>1365</v>
      </c>
      <c r="C135" s="168">
        <v>5839.1500000000005</v>
      </c>
      <c r="D135" s="168">
        <f t="shared" si="8"/>
        <v>6131.107500000001</v>
      </c>
      <c r="E135" s="168">
        <f t="shared" si="9"/>
        <v>6866.8404000000019</v>
      </c>
      <c r="F135" s="101"/>
      <c r="G135" s="64"/>
    </row>
    <row r="136" spans="1:7">
      <c r="A136" s="122" t="s">
        <v>2538</v>
      </c>
      <c r="B136" s="201" t="s">
        <v>2537</v>
      </c>
      <c r="C136" s="168">
        <v>1812.15</v>
      </c>
      <c r="D136" s="168">
        <f t="shared" si="8"/>
        <v>1902.7575000000002</v>
      </c>
      <c r="E136" s="168">
        <f t="shared" si="9"/>
        <v>2131.0884000000005</v>
      </c>
      <c r="F136" s="101"/>
      <c r="G136" s="64"/>
    </row>
    <row r="137" spans="1:7">
      <c r="A137" s="122" t="s">
        <v>2578</v>
      </c>
      <c r="B137" s="201" t="s">
        <v>3104</v>
      </c>
      <c r="C137" s="168">
        <v>2818.9</v>
      </c>
      <c r="D137" s="168">
        <f t="shared" si="8"/>
        <v>2959.8450000000003</v>
      </c>
      <c r="E137" s="168">
        <f t="shared" si="9"/>
        <v>3315.0264000000006</v>
      </c>
      <c r="F137" s="101"/>
      <c r="G137" s="64"/>
    </row>
  </sheetData>
  <conditionalFormatting sqref="A7:A137">
    <cfRule type="cellIs" dxfId="33" priority="15" stopIfTrue="1" operator="greaterThan">
      <formula>0</formula>
    </cfRule>
    <cfRule type="expression" dxfId="32" priority="16" stopIfTrue="1">
      <formula>ISERROR(#REF!)</formula>
    </cfRule>
  </conditionalFormatting>
  <conditionalFormatting sqref="B115:B137">
    <cfRule type="cellIs" dxfId="31" priority="1" stopIfTrue="1" operator="greaterThan">
      <formula>0</formula>
    </cfRule>
    <cfRule type="expression" dxfId="30" priority="2" stopIfTrue="1">
      <formula>ISERROR($D115)</formula>
    </cfRule>
  </conditionalFormatting>
  <pageMargins left="0.7" right="0.7" top="0.75" bottom="0.75" header="0.3" footer="0.3"/>
  <pageSetup paperSize="9" scale="8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H6" sqref="H6"/>
    </sheetView>
  </sheetViews>
  <sheetFormatPr defaultRowHeight="15"/>
  <cols>
    <col min="1" max="1" width="20.85546875" style="376" customWidth="1"/>
    <col min="2" max="2" width="45" style="376" bestFit="1" customWidth="1"/>
    <col min="3" max="3" width="19.7109375" customWidth="1"/>
    <col min="4" max="4" width="14.85546875" customWidth="1"/>
    <col min="5" max="5" width="16.140625" customWidth="1"/>
    <col min="6" max="6" width="0.140625" customWidth="1"/>
    <col min="7" max="7" width="15.28515625" customWidth="1"/>
  </cols>
  <sheetData>
    <row r="1" spans="1:7" s="101" customFormat="1" ht="15.75">
      <c r="A1" s="242" t="s">
        <v>1346</v>
      </c>
      <c r="B1" s="101" t="s">
        <v>3367</v>
      </c>
    </row>
    <row r="2" spans="1:7" s="101" customFormat="1">
      <c r="A2" s="376"/>
      <c r="B2" s="376"/>
    </row>
    <row r="3" spans="1:7" ht="54">
      <c r="A3" s="110" t="s">
        <v>1288</v>
      </c>
      <c r="B3" s="110" t="s">
        <v>1289</v>
      </c>
      <c r="C3" s="197" t="s">
        <v>1344</v>
      </c>
      <c r="D3" s="197" t="s">
        <v>1345</v>
      </c>
      <c r="E3" s="197" t="s">
        <v>3366</v>
      </c>
      <c r="F3" s="101"/>
      <c r="G3" s="197" t="s">
        <v>1371</v>
      </c>
    </row>
    <row r="4" spans="1:7" s="101" customFormat="1">
      <c r="A4" s="109"/>
      <c r="B4" s="108"/>
      <c r="C4" s="107" t="s">
        <v>1290</v>
      </c>
      <c r="D4" s="107" t="s">
        <v>1290</v>
      </c>
      <c r="E4" s="107" t="s">
        <v>1290</v>
      </c>
      <c r="G4" s="377"/>
    </row>
    <row r="5" spans="1:7">
      <c r="A5" s="378" t="s">
        <v>2567</v>
      </c>
      <c r="B5" s="379" t="s">
        <v>3340</v>
      </c>
      <c r="C5" s="381">
        <v>4565</v>
      </c>
      <c r="D5" s="382"/>
      <c r="E5" s="383">
        <v>5656.0349999999999</v>
      </c>
      <c r="F5" s="382"/>
      <c r="G5" s="382"/>
    </row>
    <row r="6" spans="1:7">
      <c r="A6" s="378" t="s">
        <v>1366</v>
      </c>
      <c r="B6" s="379" t="s">
        <v>3341</v>
      </c>
      <c r="C6" s="381">
        <v>4800</v>
      </c>
      <c r="D6" s="382"/>
      <c r="E6" s="383">
        <v>5947.2</v>
      </c>
      <c r="F6" s="382"/>
      <c r="G6" s="382"/>
    </row>
    <row r="7" spans="1:7">
      <c r="A7" s="378" t="s">
        <v>1364</v>
      </c>
      <c r="B7" s="379" t="s">
        <v>3342</v>
      </c>
      <c r="C7" s="381">
        <v>3092</v>
      </c>
      <c r="D7" s="382"/>
      <c r="E7" s="383">
        <v>3830.9880000000003</v>
      </c>
      <c r="F7" s="382"/>
      <c r="G7" s="382"/>
    </row>
    <row r="8" spans="1:7">
      <c r="A8" s="378" t="s">
        <v>3333</v>
      </c>
      <c r="B8" s="379" t="s">
        <v>3343</v>
      </c>
      <c r="C8" s="381">
        <v>5301</v>
      </c>
      <c r="D8" s="382"/>
      <c r="E8" s="383">
        <v>6567.9390000000003</v>
      </c>
      <c r="F8" s="382"/>
      <c r="G8" s="382"/>
    </row>
    <row r="9" spans="1:7">
      <c r="A9" s="378" t="s">
        <v>3334</v>
      </c>
      <c r="B9" s="379" t="s">
        <v>2568</v>
      </c>
      <c r="C9" s="381">
        <v>9218</v>
      </c>
      <c r="D9" s="382"/>
      <c r="E9" s="383">
        <v>11421.101999999999</v>
      </c>
      <c r="F9" s="382"/>
      <c r="G9" s="382"/>
    </row>
    <row r="10" spans="1:7">
      <c r="A10" s="384" t="s">
        <v>3335</v>
      </c>
      <c r="B10" s="379" t="s">
        <v>3344</v>
      </c>
      <c r="C10" s="381">
        <v>17199.2232</v>
      </c>
      <c r="D10" s="382"/>
      <c r="E10" s="383">
        <v>21309.837544800001</v>
      </c>
      <c r="F10" s="382"/>
      <c r="G10" s="382"/>
    </row>
    <row r="11" spans="1:7">
      <c r="A11" s="385" t="s">
        <v>2538</v>
      </c>
      <c r="B11" s="386" t="s">
        <v>3345</v>
      </c>
      <c r="C11" s="381">
        <v>5934.34</v>
      </c>
      <c r="D11" s="382"/>
      <c r="E11" s="383">
        <v>7352.6472600000006</v>
      </c>
      <c r="F11" s="382"/>
      <c r="G11" s="382"/>
    </row>
    <row r="12" spans="1:7">
      <c r="A12" s="380" t="s">
        <v>3298</v>
      </c>
      <c r="B12" s="386" t="s">
        <v>3346</v>
      </c>
      <c r="C12" s="381">
        <v>356.54679611650488</v>
      </c>
      <c r="D12" s="382"/>
      <c r="E12" s="383">
        <v>441.76148038834953</v>
      </c>
      <c r="F12" s="382"/>
      <c r="G12" s="382"/>
    </row>
    <row r="13" spans="1:7">
      <c r="A13" s="380" t="s">
        <v>3336</v>
      </c>
      <c r="B13" s="386" t="s">
        <v>3347</v>
      </c>
      <c r="C13" s="381">
        <v>445.93</v>
      </c>
      <c r="D13" s="382"/>
      <c r="E13" s="383">
        <v>552.50727000000006</v>
      </c>
      <c r="F13" s="382"/>
      <c r="G13" s="382"/>
    </row>
    <row r="14" spans="1:7">
      <c r="A14" s="380" t="s">
        <v>3016</v>
      </c>
      <c r="B14" s="386" t="s">
        <v>3348</v>
      </c>
      <c r="C14" s="381">
        <v>407.83</v>
      </c>
      <c r="D14" s="382"/>
      <c r="E14" s="383">
        <v>505.30136999999996</v>
      </c>
      <c r="F14" s="382"/>
      <c r="G14" s="382"/>
    </row>
    <row r="15" spans="1:7">
      <c r="A15" s="380" t="s">
        <v>3337</v>
      </c>
      <c r="B15" s="386" t="s">
        <v>3349</v>
      </c>
      <c r="C15" s="381">
        <v>83.87</v>
      </c>
      <c r="D15" s="382"/>
      <c r="E15" s="383">
        <v>103.91493</v>
      </c>
      <c r="F15" s="382"/>
      <c r="G15" s="382"/>
    </row>
    <row r="16" spans="1:7">
      <c r="A16" s="380" t="s">
        <v>2564</v>
      </c>
      <c r="B16" s="387" t="s">
        <v>3350</v>
      </c>
      <c r="C16" s="381">
        <v>5213</v>
      </c>
      <c r="D16" s="382"/>
      <c r="E16" s="383">
        <v>6458.9070000000002</v>
      </c>
      <c r="F16" s="382"/>
      <c r="G16" s="382"/>
    </row>
    <row r="17" spans="1:7">
      <c r="A17" s="380" t="s">
        <v>2569</v>
      </c>
      <c r="B17" s="387" t="s">
        <v>3351</v>
      </c>
      <c r="C17" s="381">
        <v>5478</v>
      </c>
      <c r="D17" s="382"/>
      <c r="E17" s="383">
        <v>6787.2420000000002</v>
      </c>
      <c r="F17" s="382"/>
      <c r="G17" s="382"/>
    </row>
    <row r="18" spans="1:7">
      <c r="A18" s="380" t="s">
        <v>3029</v>
      </c>
      <c r="B18" s="387" t="s">
        <v>3352</v>
      </c>
      <c r="C18" s="381">
        <v>4211</v>
      </c>
      <c r="D18" s="382"/>
      <c r="E18" s="383">
        <v>5217.4290000000001</v>
      </c>
      <c r="F18" s="382"/>
      <c r="G18" s="382"/>
    </row>
    <row r="19" spans="1:7">
      <c r="A19" s="380" t="s">
        <v>3338</v>
      </c>
      <c r="B19" s="387" t="s">
        <v>3353</v>
      </c>
      <c r="C19" s="381">
        <v>9218</v>
      </c>
      <c r="D19" s="382"/>
      <c r="E19" s="383">
        <v>11421.101999999999</v>
      </c>
      <c r="F19" s="382"/>
      <c r="G19" s="382"/>
    </row>
    <row r="20" spans="1:7">
      <c r="A20" s="380" t="s">
        <v>3339</v>
      </c>
      <c r="B20" s="387" t="s">
        <v>3353</v>
      </c>
      <c r="C20" s="381">
        <v>7657</v>
      </c>
      <c r="D20" s="382"/>
      <c r="E20" s="383">
        <v>9487.0229999999992</v>
      </c>
      <c r="F20" s="382"/>
      <c r="G20" s="382"/>
    </row>
    <row r="21" spans="1:7">
      <c r="A21" s="380" t="s">
        <v>1335</v>
      </c>
      <c r="B21" s="387" t="s">
        <v>3354</v>
      </c>
      <c r="C21" s="381">
        <v>12075</v>
      </c>
      <c r="D21" s="382"/>
      <c r="E21" s="383">
        <v>14960.924999999999</v>
      </c>
      <c r="F21" s="382"/>
      <c r="G21" s="382"/>
    </row>
    <row r="22" spans="1:7">
      <c r="A22" s="380" t="s">
        <v>1337</v>
      </c>
      <c r="B22" s="387" t="s">
        <v>3355</v>
      </c>
      <c r="C22" s="381">
        <v>8217</v>
      </c>
      <c r="D22" s="382"/>
      <c r="E22" s="383">
        <v>10180.862999999999</v>
      </c>
      <c r="F22" s="382"/>
      <c r="G22" s="382"/>
    </row>
    <row r="23" spans="1:7">
      <c r="A23" s="380" t="s">
        <v>3167</v>
      </c>
      <c r="B23" s="387" t="s">
        <v>3356</v>
      </c>
      <c r="C23" s="381">
        <v>2494</v>
      </c>
      <c r="D23" s="382"/>
      <c r="E23" s="383">
        <v>3090.0660000000003</v>
      </c>
      <c r="F23" s="382"/>
      <c r="G23" s="382"/>
    </row>
    <row r="24" spans="1:7">
      <c r="A24" s="380" t="s">
        <v>1339</v>
      </c>
      <c r="B24" s="387" t="s">
        <v>3357</v>
      </c>
      <c r="C24" s="381">
        <v>2221</v>
      </c>
      <c r="D24" s="382"/>
      <c r="E24" s="383">
        <v>2751.819</v>
      </c>
      <c r="F24" s="382"/>
      <c r="G24" s="382"/>
    </row>
    <row r="25" spans="1:7">
      <c r="A25" s="380" t="s">
        <v>2546</v>
      </c>
      <c r="B25" s="387" t="s">
        <v>3358</v>
      </c>
      <c r="C25" s="381">
        <v>19349</v>
      </c>
      <c r="D25" s="382"/>
      <c r="E25" s="383">
        <v>23973.411</v>
      </c>
      <c r="F25" s="382"/>
      <c r="G25" s="382"/>
    </row>
    <row r="26" spans="1:7">
      <c r="A26" s="380" t="s">
        <v>2536</v>
      </c>
      <c r="B26" s="387" t="s">
        <v>3359</v>
      </c>
      <c r="C26" s="381">
        <v>41701</v>
      </c>
      <c r="D26" s="382"/>
      <c r="E26" s="383">
        <v>51667.539000000004</v>
      </c>
      <c r="F26" s="382"/>
      <c r="G26" s="382"/>
    </row>
    <row r="27" spans="1:7">
      <c r="A27" s="380" t="s">
        <v>1368</v>
      </c>
      <c r="B27" s="387" t="s">
        <v>3360</v>
      </c>
      <c r="C27" s="381">
        <v>4683</v>
      </c>
      <c r="D27" s="382"/>
      <c r="E27" s="383">
        <v>5802.2370000000001</v>
      </c>
      <c r="F27" s="382"/>
      <c r="G27" s="382"/>
    </row>
    <row r="28" spans="1:7">
      <c r="A28" s="380" t="s">
        <v>1321</v>
      </c>
      <c r="B28" s="387" t="s">
        <v>3361</v>
      </c>
      <c r="C28" s="381">
        <v>4683</v>
      </c>
      <c r="D28" s="382"/>
      <c r="E28" s="383">
        <v>5802.2370000000001</v>
      </c>
      <c r="F28" s="382"/>
      <c r="G28" s="382"/>
    </row>
    <row r="29" spans="1:7">
      <c r="A29" s="380" t="s">
        <v>3074</v>
      </c>
      <c r="B29" s="387" t="s">
        <v>3362</v>
      </c>
      <c r="C29" s="381">
        <v>4683</v>
      </c>
      <c r="D29" s="382"/>
      <c r="E29" s="383">
        <v>5802.2370000000001</v>
      </c>
      <c r="F29" s="382"/>
      <c r="G29" s="382"/>
    </row>
    <row r="30" spans="1:7">
      <c r="A30" s="380" t="s">
        <v>1323</v>
      </c>
      <c r="B30" s="387" t="s">
        <v>3363</v>
      </c>
      <c r="C30" s="381">
        <v>4683</v>
      </c>
      <c r="D30" s="382"/>
      <c r="E30" s="383">
        <v>5802.2370000000001</v>
      </c>
      <c r="F30" s="382"/>
      <c r="G30" s="382"/>
    </row>
    <row r="31" spans="1:7">
      <c r="A31" s="380" t="s">
        <v>1325</v>
      </c>
      <c r="B31" s="387" t="s">
        <v>3364</v>
      </c>
      <c r="C31" s="381">
        <v>1870</v>
      </c>
      <c r="D31" s="382"/>
      <c r="E31" s="383">
        <v>2316.9299999999998</v>
      </c>
      <c r="F31" s="382"/>
      <c r="G31" s="382"/>
    </row>
    <row r="32" spans="1:7">
      <c r="A32" s="380" t="s">
        <v>3139</v>
      </c>
      <c r="B32" s="387" t="s">
        <v>3365</v>
      </c>
      <c r="C32" s="381">
        <v>2468</v>
      </c>
      <c r="D32" s="382"/>
      <c r="E32" s="383">
        <v>3057.8519999999999</v>
      </c>
      <c r="F32" s="382"/>
      <c r="G32" s="382"/>
    </row>
  </sheetData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101"/>
  <sheetViews>
    <sheetView workbookViewId="0">
      <selection activeCell="D5" sqref="D5"/>
    </sheetView>
  </sheetViews>
  <sheetFormatPr defaultColWidth="8.85546875" defaultRowHeight="15"/>
  <cols>
    <col min="1" max="1" width="14.7109375" customWidth="1"/>
    <col min="2" max="2" width="52.28515625" customWidth="1"/>
    <col min="3" max="5" width="23.85546875" customWidth="1"/>
    <col min="6" max="7" width="0" hidden="1" customWidth="1"/>
    <col min="8" max="8" width="11.85546875" customWidth="1"/>
  </cols>
  <sheetData>
    <row r="1" spans="1:8" ht="16.5">
      <c r="A1" s="52" t="s">
        <v>1346</v>
      </c>
      <c r="B1" s="172" t="str">
        <f>[1]Summary!A30</f>
        <v>Rehau</v>
      </c>
      <c r="C1" s="98"/>
      <c r="D1" s="98"/>
      <c r="E1" s="98"/>
      <c r="F1" s="101"/>
      <c r="G1" s="101"/>
      <c r="H1" s="101"/>
    </row>
    <row r="2" spans="1:8">
      <c r="A2" s="50" t="s">
        <v>1347</v>
      </c>
      <c r="B2" s="100">
        <f>[1]Summary!E30</f>
        <v>41754</v>
      </c>
      <c r="C2" s="98"/>
      <c r="D2" s="98"/>
      <c r="E2" s="98"/>
      <c r="F2" s="101"/>
      <c r="G2" s="101"/>
      <c r="H2" s="101"/>
    </row>
    <row r="3" spans="1:8">
      <c r="A3" s="50" t="s">
        <v>1348</v>
      </c>
      <c r="B3" s="162" t="str">
        <f>[1]Summary!B30</f>
        <v>RUSY12067LAS</v>
      </c>
      <c r="C3" s="98"/>
      <c r="D3" s="98"/>
      <c r="E3" s="98"/>
      <c r="F3" s="101"/>
      <c r="G3" s="101"/>
      <c r="H3" s="101"/>
    </row>
    <row r="4" spans="1:8">
      <c r="A4" s="101"/>
      <c r="B4" s="101"/>
      <c r="C4" s="98"/>
      <c r="D4" s="98"/>
      <c r="E4" s="98"/>
      <c r="F4" s="101"/>
      <c r="G4" s="101"/>
      <c r="H4" s="101"/>
    </row>
    <row r="5" spans="1:8" ht="40.5">
      <c r="A5" s="116" t="s">
        <v>1288</v>
      </c>
      <c r="B5" s="116" t="s">
        <v>1289</v>
      </c>
      <c r="C5" s="197" t="s">
        <v>1344</v>
      </c>
      <c r="D5" s="197" t="s">
        <v>1345</v>
      </c>
      <c r="E5" s="197" t="s">
        <v>3027</v>
      </c>
      <c r="F5" s="101"/>
      <c r="G5" s="101"/>
      <c r="H5" s="197" t="s">
        <v>1371</v>
      </c>
    </row>
    <row r="6" spans="1:8">
      <c r="A6" s="118"/>
      <c r="B6" s="119"/>
      <c r="C6" s="197" t="s">
        <v>1290</v>
      </c>
      <c r="D6" s="197" t="s">
        <v>1290</v>
      </c>
      <c r="E6" s="197" t="s">
        <v>1290</v>
      </c>
      <c r="F6" s="101"/>
      <c r="G6" s="101"/>
      <c r="H6" s="101"/>
    </row>
    <row r="7" spans="1:8">
      <c r="A7" s="200" t="s">
        <v>1012</v>
      </c>
      <c r="B7" s="201" t="s">
        <v>3183</v>
      </c>
      <c r="C7" s="192">
        <v>65678.913</v>
      </c>
      <c r="D7" s="168">
        <f>C7*1.05</f>
        <v>68962.858650000009</v>
      </c>
      <c r="E7" s="168">
        <f>D7*1.12</f>
        <v>77238.401688000013</v>
      </c>
      <c r="F7" s="101"/>
      <c r="G7" s="101">
        <f>VLOOKUP(A7,[1]PN!B3:C1455,2, FALSE)</f>
        <v>163131.5</v>
      </c>
      <c r="H7" s="64">
        <f t="shared" ref="H7:H70" si="0">(C7-G7)/G7</f>
        <v>-0.59738669110502873</v>
      </c>
    </row>
    <row r="8" spans="1:8">
      <c r="A8" s="200" t="s">
        <v>1132</v>
      </c>
      <c r="B8" s="201" t="s">
        <v>3184</v>
      </c>
      <c r="C8" s="192">
        <v>71115.552360000001</v>
      </c>
      <c r="D8" s="168">
        <f t="shared" ref="D8:D71" si="1">C8*1.05</f>
        <v>74671.329978000009</v>
      </c>
      <c r="E8" s="168">
        <f t="shared" ref="E8:E71" si="2">D8*1.12</f>
        <v>83631.889575360023</v>
      </c>
      <c r="F8" s="101"/>
      <c r="G8" s="101">
        <f>VLOOKUP(A8,[1]PN!B4:C1456,2, FALSE)</f>
        <v>277640.3</v>
      </c>
      <c r="H8" s="64">
        <f t="shared" si="0"/>
        <v>-0.74385724132987896</v>
      </c>
    </row>
    <row r="9" spans="1:8">
      <c r="A9" s="200" t="s">
        <v>1162</v>
      </c>
      <c r="B9" s="201" t="s">
        <v>3185</v>
      </c>
      <c r="C9" s="192">
        <v>20938.934718</v>
      </c>
      <c r="D9" s="168">
        <f t="shared" si="1"/>
        <v>21985.881453900001</v>
      </c>
      <c r="E9" s="168">
        <f t="shared" si="2"/>
        <v>24624.187228368002</v>
      </c>
      <c r="F9" s="101"/>
      <c r="G9" s="101">
        <f>VLOOKUP(A9,[1]PN!B5:C1457,2, FALSE)</f>
        <v>44986.2</v>
      </c>
      <c r="H9" s="64">
        <f t="shared" si="0"/>
        <v>-0.534547600864265</v>
      </c>
    </row>
    <row r="10" spans="1:8">
      <c r="A10" s="200" t="s">
        <v>1226</v>
      </c>
      <c r="B10" s="201" t="s">
        <v>3186</v>
      </c>
      <c r="C10" s="192">
        <v>32321.484000000004</v>
      </c>
      <c r="D10" s="168">
        <f t="shared" si="1"/>
        <v>33937.558200000007</v>
      </c>
      <c r="E10" s="168">
        <f t="shared" si="2"/>
        <v>38010.065184000014</v>
      </c>
      <c r="F10" s="101"/>
      <c r="G10" s="101">
        <f>VLOOKUP(A10,[1]PN!B6:C1458,2, FALSE)</f>
        <v>81727.100000000006</v>
      </c>
      <c r="H10" s="64">
        <f t="shared" si="0"/>
        <v>-0.60451938218779322</v>
      </c>
    </row>
    <row r="11" spans="1:8">
      <c r="A11" s="200" t="s">
        <v>1228</v>
      </c>
      <c r="B11" s="201" t="s">
        <v>3187</v>
      </c>
      <c r="C11" s="192">
        <v>43654.722300000001</v>
      </c>
      <c r="D11" s="168">
        <f t="shared" si="1"/>
        <v>45837.458415000001</v>
      </c>
      <c r="E11" s="168">
        <f t="shared" si="2"/>
        <v>51337.953424800005</v>
      </c>
      <c r="F11" s="101"/>
      <c r="G11" s="101">
        <f>VLOOKUP(A11,[1]PN!B7:C1459,2, FALSE)</f>
        <v>90184.5</v>
      </c>
      <c r="H11" s="64">
        <f t="shared" si="0"/>
        <v>-0.51593985330073344</v>
      </c>
    </row>
    <row r="12" spans="1:8">
      <c r="A12" s="200" t="s">
        <v>407</v>
      </c>
      <c r="B12" s="201" t="s">
        <v>3188</v>
      </c>
      <c r="C12" s="192">
        <v>5687.3380500000003</v>
      </c>
      <c r="D12" s="168">
        <f t="shared" si="1"/>
        <v>5971.7049525000002</v>
      </c>
      <c r="E12" s="168">
        <f t="shared" si="2"/>
        <v>6688.309546800001</v>
      </c>
      <c r="F12" s="101"/>
      <c r="G12" s="101">
        <f>VLOOKUP(A12,[1]PN!B8:C1460,2, FALSE)</f>
        <v>8352.4</v>
      </c>
      <c r="H12" s="64">
        <f t="shared" si="0"/>
        <v>-0.31907738494324978</v>
      </c>
    </row>
    <row r="13" spans="1:8">
      <c r="A13" s="200" t="s">
        <v>372</v>
      </c>
      <c r="B13" s="201" t="s">
        <v>3189</v>
      </c>
      <c r="C13" s="192">
        <v>8919.4864500000003</v>
      </c>
      <c r="D13" s="168">
        <f t="shared" si="1"/>
        <v>9365.4607725000005</v>
      </c>
      <c r="E13" s="168">
        <f t="shared" si="2"/>
        <v>10489.316065200002</v>
      </c>
      <c r="F13" s="101"/>
      <c r="G13" s="101">
        <f>VLOOKUP(A13,[1]PN!B9:C1461,2, FALSE)</f>
        <v>16837.099999999999</v>
      </c>
      <c r="H13" s="64">
        <f t="shared" si="0"/>
        <v>-0.47024805637550404</v>
      </c>
    </row>
    <row r="14" spans="1:8">
      <c r="A14" s="200" t="s">
        <v>368</v>
      </c>
      <c r="B14" s="201" t="s">
        <v>3190</v>
      </c>
      <c r="C14" s="192">
        <v>4288.8123000000005</v>
      </c>
      <c r="D14" s="168">
        <f t="shared" si="1"/>
        <v>4503.2529150000009</v>
      </c>
      <c r="E14" s="168">
        <f t="shared" si="2"/>
        <v>5043.6432648000018</v>
      </c>
      <c r="F14" s="101"/>
      <c r="G14" s="101">
        <f>VLOOKUP(A14,[1]PN!B10:C1462,2, FALSE)</f>
        <v>6277.5999999999995</v>
      </c>
      <c r="H14" s="64">
        <f t="shared" si="0"/>
        <v>-0.31680701223397462</v>
      </c>
    </row>
    <row r="15" spans="1:8">
      <c r="A15" s="200" t="s">
        <v>370</v>
      </c>
      <c r="B15" s="201" t="s">
        <v>3191</v>
      </c>
      <c r="C15" s="192">
        <v>4162.4270100000003</v>
      </c>
      <c r="D15" s="168">
        <f t="shared" si="1"/>
        <v>4370.5483605000009</v>
      </c>
      <c r="E15" s="168">
        <f t="shared" si="2"/>
        <v>4895.0141637600018</v>
      </c>
      <c r="F15" s="101"/>
      <c r="G15" s="101">
        <f>VLOOKUP(A15,[1]PN!B11:C1463,2, FALSE)</f>
        <v>7846.9999999999991</v>
      </c>
      <c r="H15" s="64">
        <f t="shared" si="0"/>
        <v>-0.46955180196253332</v>
      </c>
    </row>
    <row r="16" spans="1:8">
      <c r="A16" s="200" t="s">
        <v>255</v>
      </c>
      <c r="B16" s="201" t="s">
        <v>3192</v>
      </c>
      <c r="C16" s="192">
        <v>6862.0996800000003</v>
      </c>
      <c r="D16" s="168">
        <f t="shared" si="1"/>
        <v>7205.2046640000008</v>
      </c>
      <c r="E16" s="168">
        <f t="shared" si="2"/>
        <v>8069.8292236800016</v>
      </c>
      <c r="F16" s="101"/>
      <c r="G16" s="101">
        <f>VLOOKUP(A16,[1]PN!B12:C1464,2, FALSE)</f>
        <v>10080.699999999999</v>
      </c>
      <c r="H16" s="64">
        <f t="shared" si="0"/>
        <v>-0.31928341484222317</v>
      </c>
    </row>
    <row r="17" spans="1:8">
      <c r="A17" s="200" t="s">
        <v>257</v>
      </c>
      <c r="B17" s="201" t="s">
        <v>3193</v>
      </c>
      <c r="C17" s="192">
        <v>5366.1951000000008</v>
      </c>
      <c r="D17" s="168">
        <f t="shared" si="1"/>
        <v>5634.504855000001</v>
      </c>
      <c r="E17" s="168">
        <f t="shared" si="2"/>
        <v>6310.645437600002</v>
      </c>
      <c r="F17" s="101"/>
      <c r="G17" s="101">
        <f>VLOOKUP(A17,[1]PN!B14:C1466,2, FALSE)</f>
        <v>10160.5</v>
      </c>
      <c r="H17" s="64">
        <f t="shared" si="0"/>
        <v>-0.47185718222528411</v>
      </c>
    </row>
    <row r="18" spans="1:8">
      <c r="A18" s="200" t="s">
        <v>223</v>
      </c>
      <c r="B18" s="201" t="s">
        <v>3194</v>
      </c>
      <c r="C18" s="192">
        <v>8571.4089299999996</v>
      </c>
      <c r="D18" s="168">
        <f t="shared" si="1"/>
        <v>8999.9793764999995</v>
      </c>
      <c r="E18" s="168">
        <f t="shared" si="2"/>
        <v>10079.97690168</v>
      </c>
      <c r="F18" s="101"/>
      <c r="G18" s="101">
        <f>VLOOKUP(A18,[1]PN!B17:C1469,2, FALSE)</f>
        <v>16198.699999999999</v>
      </c>
      <c r="H18" s="64">
        <f t="shared" si="0"/>
        <v>-0.47085822133874938</v>
      </c>
    </row>
    <row r="19" spans="1:8">
      <c r="A19" s="200" t="s">
        <v>253</v>
      </c>
      <c r="B19" s="201" t="s">
        <v>3195</v>
      </c>
      <c r="C19" s="192">
        <v>7067.2167900000013</v>
      </c>
      <c r="D19" s="168">
        <f t="shared" si="1"/>
        <v>7420.5776295000014</v>
      </c>
      <c r="E19" s="168">
        <f t="shared" si="2"/>
        <v>8311.0469450400033</v>
      </c>
      <c r="F19" s="101"/>
      <c r="G19" s="101">
        <f>VLOOKUP(A19,[1]PN!B18:C1470,2, FALSE)</f>
        <v>10373.299999999999</v>
      </c>
      <c r="H19" s="64">
        <f t="shared" si="0"/>
        <v>-0.3187108451505305</v>
      </c>
    </row>
    <row r="20" spans="1:8">
      <c r="A20" s="200" t="s">
        <v>355</v>
      </c>
      <c r="B20" s="201" t="s">
        <v>3196</v>
      </c>
      <c r="C20" s="192">
        <v>8670.8596500000003</v>
      </c>
      <c r="D20" s="168">
        <f t="shared" si="1"/>
        <v>9104.4026325000013</v>
      </c>
      <c r="E20" s="168">
        <f t="shared" si="2"/>
        <v>10196.930948400002</v>
      </c>
      <c r="F20" s="101"/>
      <c r="G20" s="101">
        <f>VLOOKUP(A20,[1]PN!B19:C1471,2, FALSE)</f>
        <v>12740.699999999999</v>
      </c>
      <c r="H20" s="64">
        <f t="shared" si="0"/>
        <v>-0.31943616520285378</v>
      </c>
    </row>
    <row r="21" spans="1:8">
      <c r="A21" s="200" t="s">
        <v>211</v>
      </c>
      <c r="B21" s="201" t="s">
        <v>3197</v>
      </c>
      <c r="C21" s="192">
        <v>1734.1719300000002</v>
      </c>
      <c r="D21" s="168">
        <f t="shared" si="1"/>
        <v>1820.8805265000003</v>
      </c>
      <c r="E21" s="168">
        <f t="shared" si="2"/>
        <v>2039.3861896800006</v>
      </c>
      <c r="F21" s="101"/>
      <c r="G21" s="101">
        <f>VLOOKUP(A21,[1]PN!B20:C1472,2, FALSE)</f>
        <v>2553.6</v>
      </c>
      <c r="H21" s="64">
        <f t="shared" si="0"/>
        <v>-0.32089131813909766</v>
      </c>
    </row>
    <row r="22" spans="1:8">
      <c r="A22" s="200" t="s">
        <v>217</v>
      </c>
      <c r="B22" s="201" t="s">
        <v>3198</v>
      </c>
      <c r="C22" s="192">
        <v>8279.2724400000006</v>
      </c>
      <c r="D22" s="168">
        <f t="shared" si="1"/>
        <v>8693.2360620000018</v>
      </c>
      <c r="E22" s="168">
        <f t="shared" si="2"/>
        <v>9736.4243894400024</v>
      </c>
      <c r="F22" s="101"/>
      <c r="G22" s="101">
        <f>VLOOKUP(A22,[1]PN!B21:C1473,2, FALSE)</f>
        <v>12155.5</v>
      </c>
      <c r="H22" s="64">
        <f t="shared" si="0"/>
        <v>-0.31888672288264569</v>
      </c>
    </row>
    <row r="23" spans="1:8">
      <c r="A23" s="200" t="s">
        <v>353</v>
      </c>
      <c r="B23" s="201" t="s">
        <v>3199</v>
      </c>
      <c r="C23" s="192">
        <v>14432.785740000001</v>
      </c>
      <c r="D23" s="168">
        <f t="shared" si="1"/>
        <v>15154.425027000001</v>
      </c>
      <c r="E23" s="168">
        <f t="shared" si="2"/>
        <v>16972.956030240002</v>
      </c>
      <c r="F23" s="101"/>
      <c r="G23" s="101">
        <f>VLOOKUP(A23,[1]PN!B22:C1474,2, FALSE)</f>
        <v>21226.1</v>
      </c>
      <c r="H23" s="64">
        <f t="shared" si="0"/>
        <v>-0.32004533381073291</v>
      </c>
    </row>
    <row r="24" spans="1:8">
      <c r="A24" s="200" t="s">
        <v>349</v>
      </c>
      <c r="B24" s="201" t="s">
        <v>3200</v>
      </c>
      <c r="C24" s="192">
        <v>5612.7500099999997</v>
      </c>
      <c r="D24" s="168">
        <f t="shared" si="1"/>
        <v>5893.3875104999997</v>
      </c>
      <c r="E24" s="168">
        <f t="shared" si="2"/>
        <v>6600.5940117600003</v>
      </c>
      <c r="F24" s="101"/>
      <c r="G24" s="101">
        <f>VLOOKUP(A24,[1]PN!B23:C1475,2, FALSE)</f>
        <v>10612.699999999999</v>
      </c>
      <c r="H24" s="64">
        <f t="shared" si="0"/>
        <v>-0.47112892949013913</v>
      </c>
    </row>
    <row r="25" spans="1:8">
      <c r="A25" s="200" t="s">
        <v>474</v>
      </c>
      <c r="B25" s="201" t="s">
        <v>3201</v>
      </c>
      <c r="C25" s="192">
        <v>5366.1951000000008</v>
      </c>
      <c r="D25" s="168">
        <f t="shared" si="1"/>
        <v>5634.504855000001</v>
      </c>
      <c r="E25" s="168">
        <f t="shared" si="2"/>
        <v>6310.645437600002</v>
      </c>
      <c r="F25" s="101"/>
      <c r="G25" s="101">
        <f>VLOOKUP(A25,[1]PN!B24:C1476,2, FALSE)</f>
        <v>10160.5</v>
      </c>
      <c r="H25" s="64">
        <f t="shared" si="0"/>
        <v>-0.47185718222528411</v>
      </c>
    </row>
    <row r="26" spans="1:8">
      <c r="A26" s="200" t="s">
        <v>235</v>
      </c>
      <c r="B26" s="201" t="s">
        <v>3202</v>
      </c>
      <c r="C26" s="192">
        <v>31942.328130000002</v>
      </c>
      <c r="D26" s="168">
        <f t="shared" si="1"/>
        <v>33539.444536500007</v>
      </c>
      <c r="E26" s="168">
        <f t="shared" si="2"/>
        <v>37564.177880880008</v>
      </c>
      <c r="F26" s="101"/>
      <c r="G26" s="101">
        <f>VLOOKUP(A26,[1]PN!B25:C1477,2, FALSE)</f>
        <v>46920.299999999996</v>
      </c>
      <c r="H26" s="64">
        <f t="shared" si="0"/>
        <v>-0.31922157083394598</v>
      </c>
    </row>
    <row r="27" spans="1:8">
      <c r="A27" s="200" t="s">
        <v>239</v>
      </c>
      <c r="B27" s="201" t="s">
        <v>3203</v>
      </c>
      <c r="C27" s="192">
        <v>45426.602628000001</v>
      </c>
      <c r="D27" s="168">
        <f t="shared" si="1"/>
        <v>47697.932759400006</v>
      </c>
      <c r="E27" s="168">
        <f t="shared" si="2"/>
        <v>53421.684690528011</v>
      </c>
      <c r="F27" s="101"/>
      <c r="G27" s="101">
        <f>VLOOKUP(A27,[1]PN!B26:C1478,2, FALSE)</f>
        <v>80887.799999999988</v>
      </c>
      <c r="H27" s="64">
        <f t="shared" si="0"/>
        <v>-0.43839982509105196</v>
      </c>
    </row>
    <row r="28" spans="1:8">
      <c r="A28" s="200" t="s">
        <v>233</v>
      </c>
      <c r="B28" s="201" t="s">
        <v>3204</v>
      </c>
      <c r="C28" s="192">
        <v>21257.591400000001</v>
      </c>
      <c r="D28" s="168">
        <f t="shared" si="1"/>
        <v>22320.470970000002</v>
      </c>
      <c r="E28" s="168">
        <f t="shared" si="2"/>
        <v>24998.927486400004</v>
      </c>
      <c r="F28" s="101"/>
      <c r="G28" s="101">
        <f>VLOOKUP(A28,[1]PN!B27:C1479,2, FALSE)</f>
        <v>31226.999999999996</v>
      </c>
      <c r="H28" s="64">
        <f t="shared" si="0"/>
        <v>-0.31925604765107107</v>
      </c>
    </row>
    <row r="29" spans="1:8">
      <c r="A29" s="200" t="s">
        <v>237</v>
      </c>
      <c r="B29" s="201" t="s">
        <v>3205</v>
      </c>
      <c r="C29" s="192">
        <v>13260.096000000001</v>
      </c>
      <c r="D29" s="168">
        <f t="shared" si="1"/>
        <v>13923.100800000002</v>
      </c>
      <c r="E29" s="168">
        <f t="shared" si="2"/>
        <v>15593.872896000004</v>
      </c>
      <c r="F29" s="101"/>
      <c r="G29" s="101">
        <f>VLOOKUP(A29,[1]PN!B28:C1480,2, FALSE)</f>
        <v>33780.6</v>
      </c>
      <c r="H29" s="64">
        <f t="shared" si="0"/>
        <v>-0.60746416582298712</v>
      </c>
    </row>
    <row r="30" spans="1:8">
      <c r="A30" s="200" t="s">
        <v>231</v>
      </c>
      <c r="B30" s="201" t="s">
        <v>3206</v>
      </c>
      <c r="C30" s="192">
        <v>3973.8850200000006</v>
      </c>
      <c r="D30" s="168">
        <f t="shared" si="1"/>
        <v>4172.5792710000005</v>
      </c>
      <c r="E30" s="168">
        <f t="shared" si="2"/>
        <v>4673.2887835200008</v>
      </c>
      <c r="F30" s="101"/>
      <c r="G30" s="101">
        <f>VLOOKUP(A30,[1]PN!B29:C1481,2, FALSE)</f>
        <v>7501.2</v>
      </c>
      <c r="H30" s="64">
        <f t="shared" si="0"/>
        <v>-0.47023342665173562</v>
      </c>
    </row>
    <row r="31" spans="1:8">
      <c r="A31" s="200" t="s">
        <v>229</v>
      </c>
      <c r="B31" s="201" t="s">
        <v>3202</v>
      </c>
      <c r="C31" s="192">
        <v>27831.698370000002</v>
      </c>
      <c r="D31" s="168">
        <f t="shared" si="1"/>
        <v>29223.283288500003</v>
      </c>
      <c r="E31" s="168">
        <f t="shared" si="2"/>
        <v>32730.077283120005</v>
      </c>
      <c r="F31" s="101"/>
      <c r="G31" s="101">
        <f>VLOOKUP(A31,[1]PN!B30:C1482,2, FALSE)</f>
        <v>52559.5</v>
      </c>
      <c r="H31" s="64">
        <f t="shared" si="0"/>
        <v>-0.47047254311779979</v>
      </c>
    </row>
    <row r="32" spans="1:8">
      <c r="A32" s="200" t="s">
        <v>261</v>
      </c>
      <c r="B32" s="201" t="s">
        <v>3207</v>
      </c>
      <c r="C32" s="192">
        <v>5366.1951000000008</v>
      </c>
      <c r="D32" s="168">
        <f t="shared" si="1"/>
        <v>5634.504855000001</v>
      </c>
      <c r="E32" s="168">
        <f t="shared" si="2"/>
        <v>6310.645437600002</v>
      </c>
      <c r="F32" s="101"/>
      <c r="G32" s="101">
        <f>VLOOKUP(A32,[1]PN!B31:C1483,2, FALSE)</f>
        <v>10160.5</v>
      </c>
      <c r="H32" s="64">
        <f t="shared" si="0"/>
        <v>-0.47185718222528411</v>
      </c>
    </row>
    <row r="33" spans="1:8">
      <c r="A33" s="200" t="s">
        <v>401</v>
      </c>
      <c r="B33" s="201" t="s">
        <v>3208</v>
      </c>
      <c r="C33" s="192">
        <v>1659.1695120000002</v>
      </c>
      <c r="D33" s="168">
        <f t="shared" si="1"/>
        <v>1742.1279876000003</v>
      </c>
      <c r="E33" s="168">
        <f t="shared" si="2"/>
        <v>1951.1833461120004</v>
      </c>
      <c r="F33" s="101"/>
      <c r="G33" s="101">
        <f>VLOOKUP(A33,[1]PN!B34:C1486,2, FALSE)</f>
        <v>1968.3999999999999</v>
      </c>
      <c r="H33" s="64">
        <f t="shared" si="0"/>
        <v>-0.15709738264580356</v>
      </c>
    </row>
    <row r="34" spans="1:8">
      <c r="A34" s="200" t="s">
        <v>351</v>
      </c>
      <c r="B34" s="201" t="s">
        <v>3209</v>
      </c>
      <c r="C34" s="192">
        <v>2884.0708799999998</v>
      </c>
      <c r="D34" s="168">
        <f t="shared" si="1"/>
        <v>3028.2744239999997</v>
      </c>
      <c r="E34" s="168">
        <f t="shared" si="2"/>
        <v>3391.6673548799999</v>
      </c>
      <c r="F34" s="101"/>
      <c r="G34" s="101">
        <f>VLOOKUP(A34,[1]PN!B35:C1487,2, FALSE)</f>
        <v>4788</v>
      </c>
      <c r="H34" s="64">
        <f t="shared" si="0"/>
        <v>-0.39764601503759406</v>
      </c>
    </row>
    <row r="35" spans="1:8">
      <c r="A35" s="200" t="s">
        <v>417</v>
      </c>
      <c r="B35" s="201" t="s">
        <v>3210</v>
      </c>
      <c r="C35" s="192">
        <v>2032.5240900000001</v>
      </c>
      <c r="D35" s="168">
        <f t="shared" si="1"/>
        <v>2134.1502945000002</v>
      </c>
      <c r="E35" s="168">
        <f t="shared" si="2"/>
        <v>2390.2483298400002</v>
      </c>
      <c r="F35" s="101"/>
      <c r="G35" s="101">
        <f>VLOOKUP(A35,[1]PN!B36:C1488,2, FALSE)</f>
        <v>3005.7999999999997</v>
      </c>
      <c r="H35" s="64">
        <f t="shared" si="0"/>
        <v>-0.32379929137001784</v>
      </c>
    </row>
    <row r="36" spans="1:8">
      <c r="A36" s="200" t="s">
        <v>419</v>
      </c>
      <c r="B36" s="201" t="s">
        <v>3211</v>
      </c>
      <c r="C36" s="192">
        <v>2871.6395400000001</v>
      </c>
      <c r="D36" s="168">
        <f t="shared" si="1"/>
        <v>3015.2215170000004</v>
      </c>
      <c r="E36" s="168">
        <f t="shared" si="2"/>
        <v>3377.0480990400006</v>
      </c>
      <c r="F36" s="101"/>
      <c r="G36" s="101">
        <f>VLOOKUP(A36,[1]PN!B37:C1489,2, FALSE)</f>
        <v>4202.8</v>
      </c>
      <c r="H36" s="64">
        <f t="shared" si="0"/>
        <v>-0.31673181212524981</v>
      </c>
    </row>
    <row r="37" spans="1:8">
      <c r="A37" s="200" t="s">
        <v>423</v>
      </c>
      <c r="B37" s="201" t="s">
        <v>3212</v>
      </c>
      <c r="C37" s="192">
        <v>6675.6295799999998</v>
      </c>
      <c r="D37" s="168">
        <f t="shared" si="1"/>
        <v>7009.411059</v>
      </c>
      <c r="E37" s="168">
        <f t="shared" si="2"/>
        <v>7850.5403860800006</v>
      </c>
      <c r="F37" s="101"/>
      <c r="G37" s="101">
        <f>VLOOKUP(A37,[1]PN!B38:C1490,2, FALSE)</f>
        <v>9841.2999999999993</v>
      </c>
      <c r="H37" s="64">
        <f t="shared" si="0"/>
        <v>-0.32167197626329852</v>
      </c>
    </row>
    <row r="38" spans="1:8">
      <c r="A38" s="200" t="s">
        <v>277</v>
      </c>
      <c r="B38" s="201" t="s">
        <v>3213</v>
      </c>
      <c r="C38" s="192">
        <v>15903.827640000001</v>
      </c>
      <c r="D38" s="168">
        <f t="shared" si="1"/>
        <v>16699.019022</v>
      </c>
      <c r="E38" s="168">
        <f t="shared" si="2"/>
        <v>18702.901304640003</v>
      </c>
      <c r="F38" s="101"/>
      <c r="G38" s="101">
        <f>VLOOKUP(A38,[1]PN!B39:C1491,2, FALSE)</f>
        <v>52559.5</v>
      </c>
      <c r="H38" s="64">
        <f t="shared" si="0"/>
        <v>-0.69741288178159988</v>
      </c>
    </row>
    <row r="39" spans="1:8">
      <c r="A39" s="200" t="s">
        <v>283</v>
      </c>
      <c r="B39" s="201" t="s">
        <v>3214</v>
      </c>
      <c r="C39" s="192">
        <v>71268.872220000005</v>
      </c>
      <c r="D39" s="168">
        <f t="shared" si="1"/>
        <v>74832.315831000014</v>
      </c>
      <c r="E39" s="168">
        <f t="shared" si="2"/>
        <v>83812.193730720028</v>
      </c>
      <c r="F39" s="101"/>
      <c r="G39" s="101">
        <f>VLOOKUP(A39,[1]PN!B40:C1492,2, FALSE)</f>
        <v>116423.99999999999</v>
      </c>
      <c r="H39" s="64">
        <f t="shared" si="0"/>
        <v>-0.38785068181818172</v>
      </c>
    </row>
    <row r="40" spans="1:8">
      <c r="A40" s="200" t="s">
        <v>281</v>
      </c>
      <c r="B40" s="201" t="s">
        <v>3215</v>
      </c>
      <c r="C40" s="192">
        <v>37480.490100000003</v>
      </c>
      <c r="D40" s="168">
        <f t="shared" si="1"/>
        <v>39354.514605000004</v>
      </c>
      <c r="E40" s="168">
        <f t="shared" si="2"/>
        <v>44077.056357600006</v>
      </c>
      <c r="F40" s="101"/>
      <c r="G40" s="101">
        <f>VLOOKUP(A40,[1]PN!B41:C1493,2, FALSE)</f>
        <v>79318.399999999994</v>
      </c>
      <c r="H40" s="64">
        <f t="shared" si="0"/>
        <v>-0.52746790026021695</v>
      </c>
    </row>
    <row r="41" spans="1:8">
      <c r="A41" s="200" t="s">
        <v>295</v>
      </c>
      <c r="B41" s="201" t="s">
        <v>3216</v>
      </c>
      <c r="C41" s="192">
        <v>5933.8929600000001</v>
      </c>
      <c r="D41" s="168">
        <f t="shared" si="1"/>
        <v>6230.5876080000007</v>
      </c>
      <c r="E41" s="168">
        <f t="shared" si="2"/>
        <v>6978.2581209600012</v>
      </c>
      <c r="F41" s="101"/>
      <c r="G41" s="101">
        <f>VLOOKUP(A41,[1]PN!B42:C1494,2, FALSE)</f>
        <v>9867.9</v>
      </c>
      <c r="H41" s="64">
        <f t="shared" si="0"/>
        <v>-0.39866709634268688</v>
      </c>
    </row>
    <row r="42" spans="1:8">
      <c r="A42" s="200" t="s">
        <v>291</v>
      </c>
      <c r="B42" s="201" t="s">
        <v>3217</v>
      </c>
      <c r="C42" s="192">
        <v>5366.1951000000008</v>
      </c>
      <c r="D42" s="168">
        <f t="shared" si="1"/>
        <v>5634.504855000001</v>
      </c>
      <c r="E42" s="168">
        <f t="shared" si="2"/>
        <v>6310.645437600002</v>
      </c>
      <c r="F42" s="101"/>
      <c r="G42" s="101">
        <f>VLOOKUP(A42,[1]PN!B43:C1495,2, FALSE)</f>
        <v>10133.9</v>
      </c>
      <c r="H42" s="64">
        <f t="shared" si="0"/>
        <v>-0.47047088485183386</v>
      </c>
    </row>
    <row r="43" spans="1:8">
      <c r="A43" s="200" t="s">
        <v>825</v>
      </c>
      <c r="B43" s="201" t="s">
        <v>3218</v>
      </c>
      <c r="C43" s="192">
        <v>5933.8929600000001</v>
      </c>
      <c r="D43" s="168">
        <f t="shared" si="1"/>
        <v>6230.5876080000007</v>
      </c>
      <c r="E43" s="168">
        <f t="shared" si="2"/>
        <v>6978.2581209600012</v>
      </c>
      <c r="F43" s="101"/>
      <c r="G43" s="101">
        <f>VLOOKUP(A43,[1]PN!B44:C1496,2, FALSE)</f>
        <v>9905</v>
      </c>
      <c r="H43" s="64">
        <f t="shared" si="0"/>
        <v>-0.4009194386673397</v>
      </c>
    </row>
    <row r="44" spans="1:8">
      <c r="A44" s="200" t="s">
        <v>822</v>
      </c>
      <c r="B44" s="201" t="s">
        <v>3219</v>
      </c>
      <c r="C44" s="192">
        <v>5366.1951000000008</v>
      </c>
      <c r="D44" s="168">
        <f t="shared" si="1"/>
        <v>5634.504855000001</v>
      </c>
      <c r="E44" s="168">
        <f t="shared" si="2"/>
        <v>6310.645437600002</v>
      </c>
      <c r="F44" s="101"/>
      <c r="G44" s="101">
        <f>VLOOKUP(A44,[1]PN!B45:C1497,2, FALSE)</f>
        <v>10198.299999999999</v>
      </c>
      <c r="H44" s="64">
        <f t="shared" si="0"/>
        <v>-0.47381474363374276</v>
      </c>
    </row>
    <row r="45" spans="1:8">
      <c r="A45" s="200" t="s">
        <v>958</v>
      </c>
      <c r="B45" s="201" t="s">
        <v>3220</v>
      </c>
      <c r="C45" s="192">
        <v>5366.1951000000008</v>
      </c>
      <c r="D45" s="168">
        <f t="shared" si="1"/>
        <v>5634.504855000001</v>
      </c>
      <c r="E45" s="168">
        <f t="shared" si="2"/>
        <v>6310.645437600002</v>
      </c>
      <c r="F45" s="101"/>
      <c r="G45" s="101">
        <f>VLOOKUP(A45,[1]PN!B46:C1498,2, FALSE)</f>
        <v>10375.4</v>
      </c>
      <c r="H45" s="64">
        <f t="shared" si="0"/>
        <v>-0.48279631628660091</v>
      </c>
    </row>
    <row r="46" spans="1:8">
      <c r="A46" s="200" t="s">
        <v>952</v>
      </c>
      <c r="B46" s="201" t="s">
        <v>3221</v>
      </c>
      <c r="C46" s="192">
        <v>5933.8929600000001</v>
      </c>
      <c r="D46" s="168">
        <f t="shared" si="1"/>
        <v>6230.5876080000007</v>
      </c>
      <c r="E46" s="168">
        <f t="shared" si="2"/>
        <v>6978.2581209600012</v>
      </c>
      <c r="F46" s="101"/>
      <c r="G46" s="101">
        <f>VLOOKUP(A46,[1]PN!B47:C1499,2, FALSE)</f>
        <v>10039.4</v>
      </c>
      <c r="H46" s="64">
        <f t="shared" si="0"/>
        <v>-0.40893948243918954</v>
      </c>
    </row>
    <row r="47" spans="1:8">
      <c r="A47" s="200" t="s">
        <v>853</v>
      </c>
      <c r="B47" s="201" t="s">
        <v>3222</v>
      </c>
      <c r="C47" s="192">
        <v>1657.5120000000002</v>
      </c>
      <c r="D47" s="168">
        <f t="shared" si="1"/>
        <v>1740.3876000000002</v>
      </c>
      <c r="E47" s="168">
        <f t="shared" si="2"/>
        <v>1949.2341120000006</v>
      </c>
      <c r="F47" s="101"/>
      <c r="G47" s="101">
        <f>VLOOKUP(A47,[1]PN!B48:C1500,2, FALSE)</f>
        <v>1950.9</v>
      </c>
      <c r="H47" s="64">
        <f t="shared" si="0"/>
        <v>-0.15038597570352141</v>
      </c>
    </row>
    <row r="48" spans="1:8">
      <c r="A48" s="200" t="s">
        <v>837</v>
      </c>
      <c r="B48" s="201" t="s">
        <v>3223</v>
      </c>
      <c r="C48" s="192">
        <v>4162.4270100000003</v>
      </c>
      <c r="D48" s="168">
        <f t="shared" si="1"/>
        <v>4370.5483605000009</v>
      </c>
      <c r="E48" s="168">
        <f t="shared" si="2"/>
        <v>4895.0141637600018</v>
      </c>
      <c r="F48" s="101"/>
      <c r="G48" s="101">
        <f>VLOOKUP(A48,[1]PN!B49:C1501,2, FALSE)</f>
        <v>9261.7000000000007</v>
      </c>
      <c r="H48" s="64">
        <f t="shared" si="0"/>
        <v>-0.55057635099387803</v>
      </c>
    </row>
    <row r="49" spans="1:8">
      <c r="A49" s="200" t="s">
        <v>855</v>
      </c>
      <c r="B49" s="201" t="s">
        <v>3224</v>
      </c>
      <c r="C49" s="192">
        <v>7458.8040000000001</v>
      </c>
      <c r="D49" s="168">
        <f t="shared" si="1"/>
        <v>7831.7442000000001</v>
      </c>
      <c r="E49" s="168">
        <f t="shared" si="2"/>
        <v>8771.5535040000013</v>
      </c>
      <c r="F49" s="101"/>
      <c r="G49" s="101">
        <f>VLOOKUP(A49,[1]PN!B50:C1502,2, FALSE)</f>
        <v>11554.2</v>
      </c>
      <c r="H49" s="64">
        <f t="shared" si="0"/>
        <v>-0.35445084904190688</v>
      </c>
    </row>
    <row r="50" spans="1:8">
      <c r="A50" s="200" t="s">
        <v>968</v>
      </c>
      <c r="B50" s="201" t="s">
        <v>3225</v>
      </c>
      <c r="C50" s="192">
        <v>3002.1686100000002</v>
      </c>
      <c r="D50" s="168">
        <f t="shared" si="1"/>
        <v>3152.2770405000001</v>
      </c>
      <c r="E50" s="168">
        <f t="shared" si="2"/>
        <v>3530.5502853600005</v>
      </c>
      <c r="F50" s="101"/>
      <c r="G50" s="101">
        <f>VLOOKUP(A50,[1]PN!B51:C1503,2, FALSE)</f>
        <v>5791.8</v>
      </c>
      <c r="H50" s="64">
        <f t="shared" si="0"/>
        <v>-0.48165188542422044</v>
      </c>
    </row>
    <row r="51" spans="1:8">
      <c r="A51" s="200" t="s">
        <v>878</v>
      </c>
      <c r="B51" s="201" t="s">
        <v>875</v>
      </c>
      <c r="C51" s="192">
        <v>8571.4089299999996</v>
      </c>
      <c r="D51" s="168">
        <f t="shared" si="1"/>
        <v>8999.9793764999995</v>
      </c>
      <c r="E51" s="168">
        <f t="shared" si="2"/>
        <v>10079.97690168</v>
      </c>
      <c r="F51" s="101"/>
      <c r="G51" s="101">
        <f>VLOOKUP(A51,[1]PN!B52:C1504,2, FALSE)</f>
        <v>16601.2</v>
      </c>
      <c r="H51" s="64">
        <f t="shared" si="0"/>
        <v>-0.48368738826108959</v>
      </c>
    </row>
    <row r="52" spans="1:8">
      <c r="A52" s="200" t="s">
        <v>835</v>
      </c>
      <c r="B52" s="201" t="s">
        <v>3226</v>
      </c>
      <c r="C52" s="192">
        <v>4288.8123000000005</v>
      </c>
      <c r="D52" s="168">
        <f t="shared" si="1"/>
        <v>4503.2529150000009</v>
      </c>
      <c r="E52" s="168">
        <f t="shared" si="2"/>
        <v>5043.6432648000018</v>
      </c>
      <c r="F52" s="101"/>
      <c r="G52" s="101">
        <f>VLOOKUP(A52,[1]PN!B53:C1505,2, FALSE)</f>
        <v>7907.2</v>
      </c>
      <c r="H52" s="64">
        <f t="shared" si="0"/>
        <v>-0.45760670022258187</v>
      </c>
    </row>
    <row r="53" spans="1:8">
      <c r="A53" s="200" t="s">
        <v>839</v>
      </c>
      <c r="B53" s="201" t="s">
        <v>3227</v>
      </c>
      <c r="C53" s="192">
        <v>8919.4864500000003</v>
      </c>
      <c r="D53" s="168">
        <f t="shared" si="1"/>
        <v>9365.4607725000005</v>
      </c>
      <c r="E53" s="168">
        <f t="shared" si="2"/>
        <v>10489.316065200002</v>
      </c>
      <c r="F53" s="101"/>
      <c r="G53" s="101">
        <f>VLOOKUP(A53,[1]PN!B54:C1506,2, FALSE)</f>
        <v>19901.7</v>
      </c>
      <c r="H53" s="64">
        <f t="shared" si="0"/>
        <v>-0.55182288698955362</v>
      </c>
    </row>
    <row r="54" spans="1:8">
      <c r="A54" s="200">
        <v>3073173</v>
      </c>
      <c r="B54" s="201" t="s">
        <v>3228</v>
      </c>
      <c r="C54" s="192">
        <v>5689.8243180000009</v>
      </c>
      <c r="D54" s="168">
        <f t="shared" si="1"/>
        <v>5974.3155339000014</v>
      </c>
      <c r="E54" s="168">
        <f t="shared" si="2"/>
        <v>6691.2333979680025</v>
      </c>
      <c r="F54" s="101"/>
      <c r="G54" s="101">
        <f>VLOOKUP(A54,[1]PN!B55:C1507,2, FALSE)</f>
        <v>5392.1</v>
      </c>
      <c r="H54" s="64">
        <f t="shared" si="0"/>
        <v>5.5214910331781768E-2</v>
      </c>
    </row>
    <row r="55" spans="1:8">
      <c r="A55" s="200" t="s">
        <v>2066</v>
      </c>
      <c r="B55" s="201" t="s">
        <v>3229</v>
      </c>
      <c r="C55" s="192">
        <v>3729.402</v>
      </c>
      <c r="D55" s="168">
        <f t="shared" si="1"/>
        <v>3915.8721</v>
      </c>
      <c r="E55" s="168">
        <f t="shared" si="2"/>
        <v>4385.7767520000007</v>
      </c>
      <c r="F55" s="101"/>
      <c r="G55" s="101">
        <f>VLOOKUP(A55,[1]PN!B56:C1508,2, FALSE)</f>
        <v>11176.17</v>
      </c>
      <c r="H55" s="64">
        <f t="shared" si="0"/>
        <v>-0.66630768859099321</v>
      </c>
    </row>
    <row r="56" spans="1:8">
      <c r="A56" s="200" t="s">
        <v>1937</v>
      </c>
      <c r="B56" s="201" t="s">
        <v>3230</v>
      </c>
      <c r="C56" s="192">
        <v>3812.2776000000003</v>
      </c>
      <c r="D56" s="168">
        <f t="shared" si="1"/>
        <v>4002.8914800000007</v>
      </c>
      <c r="E56" s="168">
        <f t="shared" si="2"/>
        <v>4483.2384576000013</v>
      </c>
      <c r="F56" s="101"/>
      <c r="G56" s="101">
        <f>VLOOKUP(A56,[1]PN!B57:C1509,2, FALSE)</f>
        <v>8110.65</v>
      </c>
      <c r="H56" s="64">
        <f t="shared" si="0"/>
        <v>-0.52996645151744926</v>
      </c>
    </row>
    <row r="57" spans="1:8">
      <c r="A57" s="200" t="s">
        <v>1939</v>
      </c>
      <c r="B57" s="201" t="s">
        <v>3231</v>
      </c>
      <c r="C57" s="192">
        <v>9530.6940000000013</v>
      </c>
      <c r="D57" s="168">
        <f t="shared" si="1"/>
        <v>10007.228700000001</v>
      </c>
      <c r="E57" s="168">
        <f t="shared" si="2"/>
        <v>11208.096144000003</v>
      </c>
      <c r="F57" s="101"/>
      <c r="G57" s="101">
        <f>VLOOKUP(A57,[1]PN!B58:C1510,2, FALSE)</f>
        <v>24336.53</v>
      </c>
      <c r="H57" s="64">
        <f t="shared" si="0"/>
        <v>-0.60837909102078225</v>
      </c>
    </row>
    <row r="58" spans="1:8">
      <c r="A58" s="200" t="s">
        <v>1941</v>
      </c>
      <c r="B58" s="201" t="s">
        <v>3232</v>
      </c>
      <c r="C58" s="192">
        <v>419.35053599999998</v>
      </c>
      <c r="D58" s="168">
        <f t="shared" si="1"/>
        <v>440.31806280000001</v>
      </c>
      <c r="E58" s="168">
        <f t="shared" si="2"/>
        <v>493.15623033600008</v>
      </c>
      <c r="F58" s="101"/>
      <c r="G58" s="101">
        <f>VLOOKUP(A58,[1]PN!B59:C1511,2, FALSE)</f>
        <v>1032.1199999999999</v>
      </c>
      <c r="H58" s="64">
        <f t="shared" si="0"/>
        <v>-0.59369982560167422</v>
      </c>
    </row>
    <row r="59" spans="1:8">
      <c r="A59" s="200" t="s">
        <v>1789</v>
      </c>
      <c r="B59" s="201" t="s">
        <v>3233</v>
      </c>
      <c r="C59" s="192">
        <v>1906.1388000000002</v>
      </c>
      <c r="D59" s="168">
        <f>C59*1.05</f>
        <v>2001.4457400000003</v>
      </c>
      <c r="E59" s="168">
        <f t="shared" si="2"/>
        <v>2241.6192288000007</v>
      </c>
      <c r="F59" s="101"/>
      <c r="G59" s="101">
        <f>VLOOKUP(A59,[1]PN!B60:C1512,2, FALSE)</f>
        <v>4765.0200000000004</v>
      </c>
      <c r="H59" s="64">
        <f t="shared" si="0"/>
        <v>-0.59997254995781757</v>
      </c>
    </row>
    <row r="60" spans="1:8">
      <c r="A60" s="200" t="s">
        <v>1791</v>
      </c>
      <c r="B60" s="201" t="s">
        <v>3234</v>
      </c>
      <c r="C60" s="192">
        <v>3049.8220799999999</v>
      </c>
      <c r="D60" s="168">
        <f t="shared" si="1"/>
        <v>3202.3131840000001</v>
      </c>
      <c r="E60" s="168">
        <f t="shared" si="2"/>
        <v>3586.5907660800003</v>
      </c>
      <c r="F60" s="101"/>
      <c r="G60" s="101">
        <f>VLOOKUP(A60,[1]PN!B61:C1513,2, FALSE)</f>
        <v>8982.2900000000009</v>
      </c>
      <c r="H60" s="64">
        <f t="shared" si="0"/>
        <v>-0.66046274613712097</v>
      </c>
    </row>
    <row r="61" spans="1:8">
      <c r="A61" s="200" t="s">
        <v>1793</v>
      </c>
      <c r="B61" s="201" t="s">
        <v>3235</v>
      </c>
      <c r="C61" s="192">
        <v>3049.8220799999999</v>
      </c>
      <c r="D61" s="168">
        <f t="shared" si="1"/>
        <v>3202.3131840000001</v>
      </c>
      <c r="E61" s="168">
        <f t="shared" si="2"/>
        <v>3586.5907660800003</v>
      </c>
      <c r="F61" s="101"/>
      <c r="G61" s="101">
        <f>VLOOKUP(A61,[1]PN!B62:C1514,2, FALSE)</f>
        <v>8982.2900000000009</v>
      </c>
      <c r="H61" s="64">
        <f t="shared" si="0"/>
        <v>-0.66046274613712097</v>
      </c>
    </row>
    <row r="62" spans="1:8">
      <c r="A62" s="200" t="s">
        <v>1787</v>
      </c>
      <c r="B62" s="201" t="s">
        <v>3236</v>
      </c>
      <c r="C62" s="192">
        <v>3049.8220799999999</v>
      </c>
      <c r="D62" s="168">
        <f t="shared" si="1"/>
        <v>3202.3131840000001</v>
      </c>
      <c r="E62" s="168">
        <f t="shared" si="2"/>
        <v>3586.5907660800003</v>
      </c>
      <c r="F62" s="101"/>
      <c r="G62" s="101">
        <f>VLOOKUP(A62,[1]PN!B63:C1515,2, FALSE)</f>
        <v>8982.2900000000009</v>
      </c>
      <c r="H62" s="64">
        <f t="shared" si="0"/>
        <v>-0.66046274613712097</v>
      </c>
    </row>
    <row r="63" spans="1:8">
      <c r="A63" s="200" t="s">
        <v>1785</v>
      </c>
      <c r="B63" s="201" t="s">
        <v>3237</v>
      </c>
      <c r="C63" s="192">
        <v>114.36832800000001</v>
      </c>
      <c r="D63" s="168">
        <f t="shared" si="1"/>
        <v>120.08674440000001</v>
      </c>
      <c r="E63" s="168">
        <f t="shared" si="2"/>
        <v>134.49715372800003</v>
      </c>
      <c r="F63" s="101"/>
      <c r="G63" s="101">
        <f>VLOOKUP(A63,[1]PN!B64:C1516,2, FALSE)</f>
        <v>246.36</v>
      </c>
      <c r="H63" s="64">
        <f t="shared" si="0"/>
        <v>-0.53576746225036531</v>
      </c>
    </row>
    <row r="64" spans="1:8">
      <c r="A64" s="200" t="s">
        <v>1784</v>
      </c>
      <c r="B64" s="201" t="s">
        <v>3238</v>
      </c>
      <c r="C64" s="192">
        <v>1334.2971600000003</v>
      </c>
      <c r="D64" s="168">
        <f t="shared" si="1"/>
        <v>1401.0120180000004</v>
      </c>
      <c r="E64" s="168">
        <f t="shared" si="2"/>
        <v>1569.1334601600006</v>
      </c>
      <c r="F64" s="101"/>
      <c r="G64" s="101">
        <f>VLOOKUP(A64,[1]PN!B65:C1517,2, FALSE)</f>
        <v>3152.64</v>
      </c>
      <c r="H64" s="64">
        <f t="shared" si="0"/>
        <v>-0.57676830846528615</v>
      </c>
    </row>
    <row r="65" spans="1:8">
      <c r="A65" s="200" t="s">
        <v>1293</v>
      </c>
      <c r="B65" s="201" t="s">
        <v>3239</v>
      </c>
      <c r="C65" s="192">
        <v>1906.1388000000002</v>
      </c>
      <c r="D65" s="168">
        <f t="shared" si="1"/>
        <v>2001.4457400000003</v>
      </c>
      <c r="E65" s="168">
        <f t="shared" si="2"/>
        <v>2241.6192288000007</v>
      </c>
      <c r="F65" s="101"/>
      <c r="G65" s="101">
        <f>VLOOKUP(A65,[1]PN!B66:C1518,2, FALSE)</f>
        <v>4413.1899999999996</v>
      </c>
      <c r="H65" s="64">
        <f t="shared" si="0"/>
        <v>-0.56808141049898142</v>
      </c>
    </row>
    <row r="66" spans="1:8">
      <c r="A66" s="200" t="s">
        <v>1294</v>
      </c>
      <c r="B66" s="201" t="s">
        <v>3240</v>
      </c>
      <c r="C66" s="192">
        <v>2096.7526800000001</v>
      </c>
      <c r="D66" s="168">
        <f t="shared" si="1"/>
        <v>2201.590314</v>
      </c>
      <c r="E66" s="168">
        <f t="shared" si="2"/>
        <v>2465.7811516800002</v>
      </c>
      <c r="F66" s="101"/>
      <c r="G66" s="101">
        <f>VLOOKUP(A66,[1]PN!B67:C1519,2, FALSE)</f>
        <v>3531.14</v>
      </c>
      <c r="H66" s="64">
        <f t="shared" si="0"/>
        <v>-0.40621083276222408</v>
      </c>
    </row>
    <row r="67" spans="1:8">
      <c r="A67" s="200" t="s">
        <v>1350</v>
      </c>
      <c r="B67" s="201" t="s">
        <v>3229</v>
      </c>
      <c r="C67" s="192">
        <v>4558.1580000000004</v>
      </c>
      <c r="D67" s="168">
        <f t="shared" si="1"/>
        <v>4786.0659000000005</v>
      </c>
      <c r="E67" s="168">
        <f t="shared" si="2"/>
        <v>5360.3938080000007</v>
      </c>
      <c r="F67" s="101"/>
      <c r="G67" s="101">
        <f>VLOOKUP(A67,[1]PN!B68:C1520,2, FALSE)</f>
        <v>11947.34</v>
      </c>
      <c r="H67" s="64">
        <f t="shared" si="0"/>
        <v>-0.61847925981850349</v>
      </c>
    </row>
    <row r="68" spans="1:8">
      <c r="A68" s="200" t="s">
        <v>2097</v>
      </c>
      <c r="B68" s="201" t="s">
        <v>3241</v>
      </c>
      <c r="C68" s="192">
        <v>3812.2776000000003</v>
      </c>
      <c r="D68" s="168">
        <f t="shared" si="1"/>
        <v>4002.8914800000007</v>
      </c>
      <c r="E68" s="168">
        <f t="shared" si="2"/>
        <v>4483.2384576000013</v>
      </c>
      <c r="F68" s="101"/>
      <c r="G68" s="101">
        <f>VLOOKUP(A68,[1]PN!B69:C1521,2, FALSE)</f>
        <v>4961.34</v>
      </c>
      <c r="H68" s="64">
        <f t="shared" si="0"/>
        <v>-0.23160323622247211</v>
      </c>
    </row>
    <row r="69" spans="1:8">
      <c r="A69" s="200" t="s">
        <v>2095</v>
      </c>
      <c r="B69" s="201" t="s">
        <v>3242</v>
      </c>
      <c r="C69" s="192">
        <v>4322.3769180000008</v>
      </c>
      <c r="D69" s="168">
        <f t="shared" si="1"/>
        <v>4538.4957639000013</v>
      </c>
      <c r="E69" s="168">
        <f t="shared" si="2"/>
        <v>5083.1152555680019</v>
      </c>
      <c r="F69" s="101"/>
      <c r="G69" s="101">
        <f>VLOOKUP(A69,[1]PN!B70:C1522,2, FALSE)</f>
        <v>11353.32</v>
      </c>
      <c r="H69" s="64">
        <f t="shared" si="0"/>
        <v>-0.61928520309477753</v>
      </c>
    </row>
    <row r="70" spans="1:8">
      <c r="A70" s="200" t="s">
        <v>2099</v>
      </c>
      <c r="B70" s="201" t="s">
        <v>3243</v>
      </c>
      <c r="C70" s="192">
        <v>4322.3769180000008</v>
      </c>
      <c r="D70" s="168">
        <f t="shared" si="1"/>
        <v>4538.4957639000013</v>
      </c>
      <c r="E70" s="168">
        <f t="shared" si="2"/>
        <v>5083.1152555680019</v>
      </c>
      <c r="F70" s="101"/>
      <c r="G70" s="101">
        <f>VLOOKUP(A70,[1]PN!B71:C1523,2, FALSE)</f>
        <v>11353.32</v>
      </c>
      <c r="H70" s="64">
        <f t="shared" si="0"/>
        <v>-0.61928520309477753</v>
      </c>
    </row>
    <row r="71" spans="1:8">
      <c r="A71" s="200" t="s">
        <v>2101</v>
      </c>
      <c r="B71" s="201" t="s">
        <v>3244</v>
      </c>
      <c r="C71" s="192">
        <v>4322.3769180000008</v>
      </c>
      <c r="D71" s="168">
        <f t="shared" si="1"/>
        <v>4538.4957639000013</v>
      </c>
      <c r="E71" s="168">
        <f t="shared" si="2"/>
        <v>5083.1152555680019</v>
      </c>
      <c r="F71" s="101"/>
      <c r="G71" s="101">
        <f>VLOOKUP(A71,[1]PN!B72:C1524,2, FALSE)</f>
        <v>11353.32</v>
      </c>
      <c r="H71" s="64">
        <f t="shared" ref="H71:H101" si="3">(C71-G71)/G71</f>
        <v>-0.61928520309477753</v>
      </c>
    </row>
    <row r="72" spans="1:8">
      <c r="A72" s="200" t="s">
        <v>1357</v>
      </c>
      <c r="B72" s="201" t="s">
        <v>3245</v>
      </c>
      <c r="C72" s="192">
        <v>1003.2091380000001</v>
      </c>
      <c r="D72" s="168">
        <f t="shared" ref="D72:D101" si="4">C72*1.05</f>
        <v>1053.3695949</v>
      </c>
      <c r="E72" s="168">
        <f t="shared" ref="E72:E101" si="5">D72*1.12</f>
        <v>1179.7739462880002</v>
      </c>
      <c r="F72" s="101"/>
      <c r="G72" s="101">
        <f>VLOOKUP(A72,[1]PN!B73:C1525,2, FALSE)</f>
        <v>1049.6300000000001</v>
      </c>
      <c r="H72" s="64">
        <f t="shared" si="3"/>
        <v>-4.4225929136934017E-2</v>
      </c>
    </row>
    <row r="73" spans="1:8">
      <c r="A73" s="200" t="s">
        <v>2032</v>
      </c>
      <c r="B73" s="201" t="s">
        <v>3246</v>
      </c>
      <c r="C73" s="192">
        <v>3563.6508000000003</v>
      </c>
      <c r="D73" s="168">
        <f t="shared" si="4"/>
        <v>3741.8333400000006</v>
      </c>
      <c r="E73" s="168">
        <f t="shared" si="5"/>
        <v>4190.8533408000012</v>
      </c>
      <c r="F73" s="101"/>
      <c r="G73" s="101">
        <f>VLOOKUP(A73,[1]PN!B74:C1526,2, FALSE)</f>
        <v>8103.14</v>
      </c>
      <c r="H73" s="64">
        <f t="shared" si="3"/>
        <v>-0.56021359621085154</v>
      </c>
    </row>
    <row r="74" spans="1:8">
      <c r="A74" s="200" t="s">
        <v>1306</v>
      </c>
      <c r="B74" s="201" t="s">
        <v>3247</v>
      </c>
      <c r="C74" s="192">
        <v>1998.5450940000001</v>
      </c>
      <c r="D74" s="168">
        <f t="shared" si="4"/>
        <v>2098.4723487000001</v>
      </c>
      <c r="E74" s="168">
        <f t="shared" si="5"/>
        <v>2350.2890305440005</v>
      </c>
      <c r="F74" s="101"/>
      <c r="G74" s="101">
        <f>VLOOKUP(A74,[1]PN!B75:C1527,2, FALSE)</f>
        <v>2161.7800000000002</v>
      </c>
      <c r="H74" s="64">
        <f t="shared" si="3"/>
        <v>-7.5509490327415427E-2</v>
      </c>
    </row>
    <row r="75" spans="1:8">
      <c r="A75" s="200" t="s">
        <v>1307</v>
      </c>
      <c r="B75" s="201" t="s">
        <v>3248</v>
      </c>
      <c r="C75" s="192">
        <v>6058.2063600000001</v>
      </c>
      <c r="D75" s="168">
        <f t="shared" si="4"/>
        <v>6361.1166780000003</v>
      </c>
      <c r="E75" s="168">
        <f t="shared" si="5"/>
        <v>7124.4506793600012</v>
      </c>
      <c r="F75" s="101"/>
      <c r="G75" s="101">
        <f>VLOOKUP(A75,[1]PN!B76:C1528,2, FALSE)</f>
        <v>12648.06</v>
      </c>
      <c r="H75" s="64">
        <f t="shared" si="3"/>
        <v>-0.5210169496349637</v>
      </c>
    </row>
    <row r="76" spans="1:8">
      <c r="A76" s="200" t="s">
        <v>1308</v>
      </c>
      <c r="B76" s="201" t="s">
        <v>3249</v>
      </c>
      <c r="C76" s="192">
        <v>6058.2063600000001</v>
      </c>
      <c r="D76" s="168">
        <f t="shared" si="4"/>
        <v>6361.1166780000003</v>
      </c>
      <c r="E76" s="168">
        <f t="shared" si="5"/>
        <v>7124.4506793600012</v>
      </c>
      <c r="F76" s="101"/>
      <c r="G76" s="101">
        <f>VLOOKUP(A76,[1]PN!B77:C1529,2, FALSE)</f>
        <v>12648.06</v>
      </c>
      <c r="H76" s="64">
        <f t="shared" si="3"/>
        <v>-0.5210169496349637</v>
      </c>
    </row>
    <row r="77" spans="1:8">
      <c r="A77" s="200" t="s">
        <v>1309</v>
      </c>
      <c r="B77" s="201" t="s">
        <v>3250</v>
      </c>
      <c r="C77" s="192">
        <v>6058.2063600000001</v>
      </c>
      <c r="D77" s="168">
        <f t="shared" si="4"/>
        <v>6361.1166780000003</v>
      </c>
      <c r="E77" s="168">
        <f t="shared" si="5"/>
        <v>7124.4506793600012</v>
      </c>
      <c r="F77" s="101"/>
      <c r="G77" s="101">
        <f>VLOOKUP(A77,[1]PN!B78:C1530,2, FALSE)</f>
        <v>12648.06</v>
      </c>
      <c r="H77" s="64">
        <f t="shared" si="3"/>
        <v>-0.5210169496349637</v>
      </c>
    </row>
    <row r="78" spans="1:8">
      <c r="A78" s="200" t="s">
        <v>1299</v>
      </c>
      <c r="B78" s="201" t="s">
        <v>3251</v>
      </c>
      <c r="C78" s="192">
        <v>6275.7548100000004</v>
      </c>
      <c r="D78" s="168">
        <f t="shared" si="4"/>
        <v>6589.5425505000003</v>
      </c>
      <c r="E78" s="168">
        <f t="shared" si="5"/>
        <v>7380.2876565600009</v>
      </c>
      <c r="F78" s="101"/>
      <c r="G78" s="101">
        <f>VLOOKUP(A78,[1]PN!B79:C1531,2, FALSE)</f>
        <v>6565.81</v>
      </c>
      <c r="H78" s="64">
        <f t="shared" si="3"/>
        <v>-4.4176604257509737E-2</v>
      </c>
    </row>
    <row r="79" spans="1:8">
      <c r="A79" s="200" t="s">
        <v>1300</v>
      </c>
      <c r="B79" s="201" t="s">
        <v>3252</v>
      </c>
      <c r="C79" s="192">
        <v>18828.093186000002</v>
      </c>
      <c r="D79" s="168">
        <f t="shared" si="4"/>
        <v>19769.497845300004</v>
      </c>
      <c r="E79" s="168">
        <f t="shared" si="5"/>
        <v>22141.837586736008</v>
      </c>
      <c r="F79" s="101"/>
      <c r="G79" s="101">
        <f>VLOOKUP(A79,[1]PN!B80:C1532,2, FALSE)</f>
        <v>19697.830000000002</v>
      </c>
      <c r="H79" s="64">
        <f t="shared" si="3"/>
        <v>-4.4153940510198324E-2</v>
      </c>
    </row>
    <row r="80" spans="1:8">
      <c r="A80" s="200" t="s">
        <v>1301</v>
      </c>
      <c r="B80" s="201" t="s">
        <v>3253</v>
      </c>
      <c r="C80" s="192">
        <v>757.06860600000005</v>
      </c>
      <c r="D80" s="168">
        <f t="shared" si="4"/>
        <v>794.92203630000006</v>
      </c>
      <c r="E80" s="168">
        <f t="shared" si="5"/>
        <v>890.31268065600011</v>
      </c>
      <c r="F80" s="101"/>
      <c r="G80" s="101">
        <f>VLOOKUP(A80,[1]PN!B81:C1533,2, FALSE)</f>
        <v>792.02</v>
      </c>
      <c r="H80" s="64">
        <f t="shared" si="3"/>
        <v>-4.4129433600161534E-2</v>
      </c>
    </row>
    <row r="81" spans="1:8">
      <c r="A81" s="200" t="s">
        <v>51</v>
      </c>
      <c r="B81" s="201" t="s">
        <v>1311</v>
      </c>
      <c r="C81" s="192">
        <v>1139.5395000000001</v>
      </c>
      <c r="D81" s="168">
        <f t="shared" si="4"/>
        <v>1196.5164750000001</v>
      </c>
      <c r="E81" s="168">
        <f t="shared" si="5"/>
        <v>1340.0984520000002</v>
      </c>
      <c r="F81" s="101"/>
      <c r="G81" s="101">
        <f>VLOOKUP(A81,[1]PN!B82:C1534,2, FALSE)</f>
        <v>1117.46</v>
      </c>
      <c r="H81" s="64">
        <f t="shared" si="3"/>
        <v>1.9758649079161719E-2</v>
      </c>
    </row>
    <row r="82" spans="1:8">
      <c r="A82" s="200" t="s">
        <v>68</v>
      </c>
      <c r="B82" s="201" t="s">
        <v>3254</v>
      </c>
      <c r="C82" s="192">
        <v>5654.1878100000004</v>
      </c>
      <c r="D82" s="168">
        <f t="shared" si="4"/>
        <v>5936.8972005000005</v>
      </c>
      <c r="E82" s="168">
        <f t="shared" si="5"/>
        <v>6649.3248645600015</v>
      </c>
      <c r="F82" s="101"/>
      <c r="G82" s="101">
        <f>VLOOKUP(A82,[1]PN!B83:C1535,2, FALSE)</f>
        <v>13509.48</v>
      </c>
      <c r="H82" s="64">
        <f t="shared" si="3"/>
        <v>-0.58146517778626561</v>
      </c>
    </row>
    <row r="83" spans="1:8">
      <c r="A83" s="200" t="s">
        <v>1366</v>
      </c>
      <c r="B83" s="201" t="s">
        <v>2545</v>
      </c>
      <c r="C83" s="192">
        <v>6341.2265340000004</v>
      </c>
      <c r="D83" s="168">
        <f t="shared" si="4"/>
        <v>6658.2878607000002</v>
      </c>
      <c r="E83" s="168">
        <f t="shared" si="5"/>
        <v>7457.2824039840007</v>
      </c>
      <c r="F83" s="101"/>
      <c r="G83" s="101" t="e">
        <f>VLOOKUP(A83,[1]PN!B84:C1536,2, FALSE)</f>
        <v>#N/A</v>
      </c>
      <c r="H83" s="64" t="e">
        <f t="shared" si="3"/>
        <v>#N/A</v>
      </c>
    </row>
    <row r="84" spans="1:8">
      <c r="A84" s="200" t="s">
        <v>3167</v>
      </c>
      <c r="B84" s="201" t="s">
        <v>3168</v>
      </c>
      <c r="C84" s="192">
        <v>2320.1024220000004</v>
      </c>
      <c r="D84" s="168">
        <f t="shared" si="4"/>
        <v>2436.1075431000004</v>
      </c>
      <c r="E84" s="168">
        <f t="shared" si="5"/>
        <v>2728.4404482720006</v>
      </c>
      <c r="F84" s="101"/>
      <c r="G84" s="101" t="e">
        <f>VLOOKUP(A84,[1]PN!B85:C1537,2, FALSE)</f>
        <v>#N/A</v>
      </c>
      <c r="H84" s="64" t="e">
        <f t="shared" si="3"/>
        <v>#N/A</v>
      </c>
    </row>
    <row r="85" spans="1:8">
      <c r="A85" s="200" t="s">
        <v>2546</v>
      </c>
      <c r="B85" s="201" t="s">
        <v>2547</v>
      </c>
      <c r="C85" s="192">
        <v>16780.237110000002</v>
      </c>
      <c r="D85" s="168">
        <f t="shared" si="4"/>
        <v>17619.248965500003</v>
      </c>
      <c r="E85" s="168">
        <f t="shared" si="5"/>
        <v>19733.558841360005</v>
      </c>
      <c r="F85" s="101"/>
      <c r="G85" s="101" t="e">
        <f>VLOOKUP(A85,[1]PN!B86:C1538,2, FALSE)</f>
        <v>#N/A</v>
      </c>
      <c r="H85" s="64" t="e">
        <f t="shared" si="3"/>
        <v>#N/A</v>
      </c>
    </row>
    <row r="86" spans="1:8">
      <c r="A86" s="200" t="s">
        <v>2534</v>
      </c>
      <c r="B86" s="201" t="s">
        <v>2533</v>
      </c>
      <c r="C86" s="192">
        <v>1959.593562</v>
      </c>
      <c r="D86" s="168">
        <f t="shared" si="4"/>
        <v>2057.5732401</v>
      </c>
      <c r="E86" s="168">
        <f t="shared" si="5"/>
        <v>2304.4820289120003</v>
      </c>
      <c r="F86" s="101"/>
      <c r="G86" s="101" t="e">
        <f>VLOOKUP(A86,[1]PN!B87:C1539,2, FALSE)</f>
        <v>#N/A</v>
      </c>
      <c r="H86" s="64" t="e">
        <f t="shared" si="3"/>
        <v>#N/A</v>
      </c>
    </row>
    <row r="87" spans="1:8">
      <c r="A87" s="200" t="s">
        <v>2549</v>
      </c>
      <c r="B87" s="201" t="s">
        <v>3015</v>
      </c>
      <c r="C87" s="192">
        <v>4205.1079440000003</v>
      </c>
      <c r="D87" s="168">
        <f t="shared" si="4"/>
        <v>4415.3633412000008</v>
      </c>
      <c r="E87" s="168">
        <f t="shared" si="5"/>
        <v>4945.206942144001</v>
      </c>
      <c r="F87" s="101"/>
      <c r="G87" s="101" t="e">
        <f>VLOOKUP(A87,[1]PN!B88:C1540,2, FALSE)</f>
        <v>#N/A</v>
      </c>
      <c r="H87" s="64" t="e">
        <f t="shared" si="3"/>
        <v>#N/A</v>
      </c>
    </row>
    <row r="88" spans="1:8">
      <c r="A88" s="200" t="s">
        <v>2531</v>
      </c>
      <c r="B88" s="201" t="s">
        <v>2530</v>
      </c>
      <c r="C88" s="192">
        <v>8498.0640240000012</v>
      </c>
      <c r="D88" s="168">
        <f t="shared" si="4"/>
        <v>8922.9672252000018</v>
      </c>
      <c r="E88" s="168">
        <f t="shared" si="5"/>
        <v>9993.7232922240037</v>
      </c>
      <c r="F88" s="101"/>
      <c r="G88" s="101" t="e">
        <f>VLOOKUP(A88,[1]PN!B89:C1541,2, FALSE)</f>
        <v>#N/A</v>
      </c>
      <c r="H88" s="64" t="e">
        <f t="shared" si="3"/>
        <v>#N/A</v>
      </c>
    </row>
    <row r="89" spans="1:8">
      <c r="A89" s="200" t="s">
        <v>1339</v>
      </c>
      <c r="B89" s="201" t="s">
        <v>2529</v>
      </c>
      <c r="C89" s="192">
        <v>2720.3915700000002</v>
      </c>
      <c r="D89" s="168">
        <f t="shared" si="4"/>
        <v>2856.4111485000003</v>
      </c>
      <c r="E89" s="168">
        <f t="shared" si="5"/>
        <v>3199.1804863200005</v>
      </c>
      <c r="F89" s="101"/>
      <c r="G89" s="101" t="e">
        <f>VLOOKUP(A89,[1]PN!B90:C1542,2, FALSE)</f>
        <v>#N/A</v>
      </c>
      <c r="H89" s="64" t="e">
        <f t="shared" si="3"/>
        <v>#N/A</v>
      </c>
    </row>
    <row r="90" spans="1:8">
      <c r="A90" s="200" t="s">
        <v>2536</v>
      </c>
      <c r="B90" s="201" t="s">
        <v>2535</v>
      </c>
      <c r="C90" s="192">
        <v>44946.752904000008</v>
      </c>
      <c r="D90" s="168">
        <f t="shared" si="4"/>
        <v>47194.090549200009</v>
      </c>
      <c r="E90" s="168">
        <f t="shared" si="5"/>
        <v>52857.381415104013</v>
      </c>
      <c r="F90" s="101"/>
      <c r="G90" s="101" t="e">
        <f>VLOOKUP(A90,[1]PN!B91:C1543,2, FALSE)</f>
        <v>#N/A</v>
      </c>
      <c r="H90" s="64" t="e">
        <f t="shared" si="3"/>
        <v>#N/A</v>
      </c>
    </row>
    <row r="91" spans="1:8">
      <c r="A91" s="200" t="s">
        <v>1313</v>
      </c>
      <c r="B91" s="201" t="s">
        <v>1314</v>
      </c>
      <c r="C91" s="192">
        <v>6509.0496240000011</v>
      </c>
      <c r="D91" s="168">
        <f t="shared" si="4"/>
        <v>6834.5021052000011</v>
      </c>
      <c r="E91" s="168">
        <f t="shared" si="5"/>
        <v>7654.6423578240019</v>
      </c>
      <c r="F91" s="101"/>
      <c r="G91" s="101" t="e">
        <f>VLOOKUP(A91,[1]PN!B92:C1544,2, FALSE)</f>
        <v>#N/A</v>
      </c>
      <c r="H91" s="64" t="e">
        <f t="shared" si="3"/>
        <v>#N/A</v>
      </c>
    </row>
    <row r="92" spans="1:8">
      <c r="A92" s="200" t="s">
        <v>1341</v>
      </c>
      <c r="B92" s="201" t="s">
        <v>1318</v>
      </c>
      <c r="C92" s="192">
        <v>20053.408932000002</v>
      </c>
      <c r="D92" s="168">
        <f t="shared" si="4"/>
        <v>21056.079378600003</v>
      </c>
      <c r="E92" s="168">
        <f t="shared" si="5"/>
        <v>23582.808904032005</v>
      </c>
      <c r="F92" s="101"/>
      <c r="G92" s="101" t="e">
        <f>VLOOKUP(A92,[1]PN!B93:C1545,2, FALSE)</f>
        <v>#N/A</v>
      </c>
      <c r="H92" s="64" t="e">
        <f t="shared" si="3"/>
        <v>#N/A</v>
      </c>
    </row>
    <row r="93" spans="1:8">
      <c r="A93" s="200" t="s">
        <v>1342</v>
      </c>
      <c r="B93" s="201" t="s">
        <v>1343</v>
      </c>
      <c r="C93" s="192">
        <v>4020.2953560000001</v>
      </c>
      <c r="D93" s="168">
        <f t="shared" si="4"/>
        <v>4221.3101237999999</v>
      </c>
      <c r="E93" s="168">
        <f t="shared" si="5"/>
        <v>4727.8673386560004</v>
      </c>
      <c r="F93" s="101"/>
      <c r="G93" s="101" t="e">
        <f>VLOOKUP(A93,[1]PN!B94:C1546,2, FALSE)</f>
        <v>#N/A</v>
      </c>
      <c r="H93" s="64" t="e">
        <f t="shared" si="3"/>
        <v>#N/A</v>
      </c>
    </row>
    <row r="94" spans="1:8">
      <c r="A94" s="200" t="s">
        <v>2538</v>
      </c>
      <c r="B94" s="201" t="s">
        <v>2537</v>
      </c>
      <c r="C94" s="192">
        <v>4205.1079440000003</v>
      </c>
      <c r="D94" s="168">
        <f t="shared" si="4"/>
        <v>4415.3633412000008</v>
      </c>
      <c r="E94" s="168">
        <f t="shared" si="5"/>
        <v>4945.206942144001</v>
      </c>
      <c r="F94" s="101"/>
      <c r="G94" s="101" t="e">
        <f>VLOOKUP(A94,[1]PN!B95:C1547,2, FALSE)</f>
        <v>#N/A</v>
      </c>
      <c r="H94" s="64" t="e">
        <f t="shared" si="3"/>
        <v>#N/A</v>
      </c>
    </row>
    <row r="95" spans="1:8">
      <c r="A95" s="200" t="s">
        <v>1333</v>
      </c>
      <c r="B95" s="201" t="s">
        <v>1334</v>
      </c>
      <c r="C95" s="192">
        <v>4426.3857959999996</v>
      </c>
      <c r="D95" s="168">
        <f t="shared" si="4"/>
        <v>4647.7050857999993</v>
      </c>
      <c r="E95" s="168">
        <f t="shared" si="5"/>
        <v>5205.429696096</v>
      </c>
      <c r="F95" s="101"/>
      <c r="G95" s="101" t="e">
        <f>VLOOKUP(A95,[1]PN!B96:C1548,2, FALSE)</f>
        <v>#N/A</v>
      </c>
      <c r="H95" s="64" t="e">
        <f t="shared" si="3"/>
        <v>#N/A</v>
      </c>
    </row>
    <row r="96" spans="1:8">
      <c r="A96" s="200" t="s">
        <v>1331</v>
      </c>
      <c r="B96" s="201" t="s">
        <v>1332</v>
      </c>
      <c r="C96" s="192">
        <v>7351.8944760000004</v>
      </c>
      <c r="D96" s="168">
        <f t="shared" si="4"/>
        <v>7719.4891998000012</v>
      </c>
      <c r="E96" s="168">
        <f t="shared" si="5"/>
        <v>8645.8279037760021</v>
      </c>
      <c r="F96" s="101"/>
      <c r="G96" s="101" t="e">
        <f>VLOOKUP(A96,[1]PN!B97:C1549,2, FALSE)</f>
        <v>#N/A</v>
      </c>
      <c r="H96" s="64" t="e">
        <f t="shared" si="3"/>
        <v>#N/A</v>
      </c>
    </row>
    <row r="97" spans="1:8">
      <c r="A97" s="200" t="s">
        <v>3255</v>
      </c>
      <c r="B97" s="201" t="s">
        <v>3256</v>
      </c>
      <c r="C97" s="192">
        <v>7354.380744</v>
      </c>
      <c r="D97" s="168">
        <f t="shared" si="4"/>
        <v>7722.0997812000005</v>
      </c>
      <c r="E97" s="168">
        <f t="shared" si="5"/>
        <v>8648.7517549440017</v>
      </c>
      <c r="F97" s="101"/>
      <c r="G97" s="101" t="e">
        <f>VLOOKUP(A97,[1]PN!B98:C1550,2, FALSE)</f>
        <v>#N/A</v>
      </c>
      <c r="H97" s="64" t="e">
        <f t="shared" si="3"/>
        <v>#N/A</v>
      </c>
    </row>
    <row r="98" spans="1:8">
      <c r="A98" s="200" t="s">
        <v>2542</v>
      </c>
      <c r="B98" s="201" t="s">
        <v>3107</v>
      </c>
      <c r="C98" s="192">
        <v>1120.8924900000002</v>
      </c>
      <c r="D98" s="168">
        <f t="shared" si="4"/>
        <v>1176.9371145000002</v>
      </c>
      <c r="E98" s="168">
        <f t="shared" si="5"/>
        <v>1318.1695682400004</v>
      </c>
      <c r="F98" s="101"/>
      <c r="G98" s="101" t="e">
        <f>VLOOKUP(A98,[1]PN!B99:C1551,2, FALSE)</f>
        <v>#N/A</v>
      </c>
      <c r="H98" s="64" t="e">
        <f t="shared" si="3"/>
        <v>#N/A</v>
      </c>
    </row>
    <row r="99" spans="1:8">
      <c r="A99" s="200" t="s">
        <v>3139</v>
      </c>
      <c r="B99" s="201" t="s">
        <v>3138</v>
      </c>
      <c r="C99" s="192">
        <v>4190.6047140000001</v>
      </c>
      <c r="D99" s="168">
        <f t="shared" si="4"/>
        <v>4400.1349497000001</v>
      </c>
      <c r="E99" s="168">
        <f t="shared" si="5"/>
        <v>4928.1511436640003</v>
      </c>
      <c r="F99" s="101"/>
      <c r="G99" s="101" t="e">
        <f>VLOOKUP(A99,[1]PN!B100:C1552,2, FALSE)</f>
        <v>#N/A</v>
      </c>
      <c r="H99" s="64" t="e">
        <f t="shared" si="3"/>
        <v>#N/A</v>
      </c>
    </row>
    <row r="100" spans="1:8">
      <c r="A100" s="200" t="s">
        <v>1323</v>
      </c>
      <c r="B100" s="201" t="s">
        <v>3257</v>
      </c>
      <c r="C100" s="192">
        <v>6341.2265340000004</v>
      </c>
      <c r="D100" s="168">
        <f t="shared" si="4"/>
        <v>6658.2878607000002</v>
      </c>
      <c r="E100" s="168">
        <f t="shared" si="5"/>
        <v>7457.2824039840007</v>
      </c>
      <c r="F100" s="101"/>
      <c r="G100" s="101" t="e">
        <f>VLOOKUP(A100,[1]PN!B101:C1553,2, FALSE)</f>
        <v>#N/A</v>
      </c>
      <c r="H100" s="64" t="e">
        <f t="shared" si="3"/>
        <v>#N/A</v>
      </c>
    </row>
    <row r="101" spans="1:8">
      <c r="A101" s="200" t="s">
        <v>1325</v>
      </c>
      <c r="B101" s="201" t="s">
        <v>3137</v>
      </c>
      <c r="C101" s="192">
        <v>1734.1719300000002</v>
      </c>
      <c r="D101" s="168">
        <f t="shared" si="4"/>
        <v>1820.8805265000003</v>
      </c>
      <c r="E101" s="168">
        <f t="shared" si="5"/>
        <v>2039.3861896800006</v>
      </c>
      <c r="F101" s="101"/>
      <c r="G101" s="101" t="e">
        <f>VLOOKUP(A101,[1]PN!B102:C1554,2, FALSE)</f>
        <v>#N/A</v>
      </c>
      <c r="H101" s="64" t="e">
        <f t="shared" si="3"/>
        <v>#N/A</v>
      </c>
    </row>
  </sheetData>
  <conditionalFormatting sqref="A7:B101">
    <cfRule type="cellIs" dxfId="29" priority="4" stopIfTrue="1" operator="greaterThan">
      <formula>0</formula>
    </cfRule>
    <cfRule type="expression" dxfId="28" priority="5" stopIfTrue="1">
      <formula>ISERROR($B7)</formula>
    </cfRule>
  </conditionalFormatting>
  <conditionalFormatting sqref="B7:B101">
    <cfRule type="cellIs" dxfId="27" priority="2" stopIfTrue="1" operator="greaterThan">
      <formula>0</formula>
    </cfRule>
    <cfRule type="expression" dxfId="26" priority="3" stopIfTrue="1">
      <formula>ISERROR($C7)</formula>
    </cfRule>
  </conditionalFormatting>
  <conditionalFormatting sqref="C7:C101">
    <cfRule type="expression" dxfId="25" priority="1" stopIfTrue="1">
      <formula>AND(C7&lt;&gt;0,C7&lt;&gt;"")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E28" sqref="E28"/>
    </sheetView>
  </sheetViews>
  <sheetFormatPr defaultColWidth="8.85546875" defaultRowHeight="15"/>
  <cols>
    <col min="1" max="1" width="16.85546875" style="101" customWidth="1"/>
    <col min="2" max="2" width="29.7109375" customWidth="1"/>
    <col min="3" max="3" width="21.85546875" customWidth="1"/>
    <col min="4" max="4" width="21.85546875" style="101" customWidth="1"/>
    <col min="5" max="5" width="27.28515625" customWidth="1"/>
    <col min="6" max="6" width="0.140625" customWidth="1"/>
    <col min="7" max="7" width="8.85546875" customWidth="1"/>
  </cols>
  <sheetData>
    <row r="1" spans="1:7" s="101" customFormat="1" ht="15.75">
      <c r="A1" s="52" t="s">
        <v>1346</v>
      </c>
      <c r="B1" s="101" t="str">
        <f>[2]Summary!B24</f>
        <v>Statoil</v>
      </c>
    </row>
    <row r="2" spans="1:7" s="101" customFormat="1">
      <c r="A2" s="50" t="s">
        <v>1347</v>
      </c>
      <c r="B2" s="111">
        <f>[2]Summary!F24</f>
        <v>41805</v>
      </c>
    </row>
    <row r="3" spans="1:7" s="101" customFormat="1">
      <c r="A3" s="50" t="s">
        <v>1348</v>
      </c>
      <c r="B3" s="101" t="str">
        <f>[2]Summary!C24</f>
        <v>RUSY12018LAS</v>
      </c>
    </row>
    <row r="4" spans="1:7" s="101" customFormat="1">
      <c r="A4" s="160" t="s">
        <v>1347</v>
      </c>
      <c r="B4" s="111">
        <f>[2]Summary!F24</f>
        <v>41805</v>
      </c>
    </row>
    <row r="5" spans="1:7" s="101" customFormat="1">
      <c r="A5" s="160" t="s">
        <v>3035</v>
      </c>
      <c r="B5" s="101" t="str">
        <f>[2]Summary!D24</f>
        <v>End User Prices  agreed in $</v>
      </c>
    </row>
    <row r="7" spans="1:7" ht="30">
      <c r="A7" s="390" t="s">
        <v>1288</v>
      </c>
      <c r="B7" s="390" t="s">
        <v>3055</v>
      </c>
      <c r="C7" s="390" t="s">
        <v>2528</v>
      </c>
      <c r="D7" s="390" t="s">
        <v>3369</v>
      </c>
      <c r="E7" s="390" t="s">
        <v>3368</v>
      </c>
      <c r="F7" s="392"/>
      <c r="G7" s="390" t="s">
        <v>1371</v>
      </c>
    </row>
    <row r="8" spans="1:7">
      <c r="A8" s="343" t="s">
        <v>994</v>
      </c>
      <c r="B8" s="392" t="s">
        <v>3036</v>
      </c>
      <c r="C8" s="388">
        <v>29096.95</v>
      </c>
      <c r="D8" s="388"/>
      <c r="E8" s="393">
        <v>34479.885750000001</v>
      </c>
      <c r="F8" s="392">
        <v>74051.599999999991</v>
      </c>
      <c r="G8" s="394">
        <v>-0.60707196063285596</v>
      </c>
    </row>
    <row r="9" spans="1:7">
      <c r="A9" s="343">
        <v>2350569</v>
      </c>
      <c r="B9" s="392" t="s">
        <v>3037</v>
      </c>
      <c r="C9" s="388">
        <v>20641.43</v>
      </c>
      <c r="D9" s="388"/>
      <c r="E9" s="393">
        <v>24460.094550000002</v>
      </c>
      <c r="F9" s="392" t="e">
        <v>#N/A</v>
      </c>
      <c r="G9" s="394" t="e">
        <v>#N/A</v>
      </c>
    </row>
    <row r="10" spans="1:7">
      <c r="A10" s="343" t="s">
        <v>1350</v>
      </c>
      <c r="B10" s="392" t="s">
        <v>3038</v>
      </c>
      <c r="C10" s="388">
        <v>7204.6499759999988</v>
      </c>
      <c r="D10" s="388"/>
      <c r="E10" s="393">
        <v>8537.5102215599982</v>
      </c>
      <c r="F10" s="392">
        <v>11947.34</v>
      </c>
      <c r="G10" s="394">
        <v>-0.39696618862441357</v>
      </c>
    </row>
    <row r="11" spans="1:7">
      <c r="A11" s="343" t="s">
        <v>1088</v>
      </c>
      <c r="B11" s="392" t="s">
        <v>3039</v>
      </c>
      <c r="C11" s="388">
        <v>72097.64</v>
      </c>
      <c r="D11" s="388"/>
      <c r="E11" s="393">
        <v>85435.703399999999</v>
      </c>
      <c r="F11" s="392">
        <v>125068.29999999999</v>
      </c>
      <c r="G11" s="394">
        <v>-0.42353386109829583</v>
      </c>
    </row>
    <row r="12" spans="1:7">
      <c r="A12" s="343">
        <v>2353790</v>
      </c>
      <c r="B12" s="392" t="s">
        <v>3040</v>
      </c>
      <c r="C12" s="388">
        <v>20451.080000000002</v>
      </c>
      <c r="D12" s="388"/>
      <c r="E12" s="393">
        <v>24234.529800000004</v>
      </c>
      <c r="F12" s="392" t="e">
        <v>#N/A</v>
      </c>
      <c r="G12" s="394" t="e">
        <v>#N/A</v>
      </c>
    </row>
    <row r="13" spans="1:7">
      <c r="A13" s="343" t="s">
        <v>1302</v>
      </c>
      <c r="B13" s="392" t="s">
        <v>3041</v>
      </c>
      <c r="C13" s="388">
        <v>3067.2131489999997</v>
      </c>
      <c r="D13" s="388"/>
      <c r="E13" s="393">
        <v>3634.6475815649997</v>
      </c>
      <c r="F13" s="392">
        <v>6585.81</v>
      </c>
      <c r="G13" s="394">
        <v>-0.53426941424061736</v>
      </c>
    </row>
    <row r="14" spans="1:7">
      <c r="A14" s="343" t="s">
        <v>1303</v>
      </c>
      <c r="B14" s="392" t="s">
        <v>3042</v>
      </c>
      <c r="C14" s="388">
        <v>6081.7786470000001</v>
      </c>
      <c r="D14" s="388"/>
      <c r="E14" s="393">
        <v>7206.9076966950006</v>
      </c>
      <c r="F14" s="392">
        <v>10820.18</v>
      </c>
      <c r="G14" s="394">
        <v>-0.43792259953161594</v>
      </c>
    </row>
    <row r="15" spans="1:7">
      <c r="A15" s="343" t="s">
        <v>1304</v>
      </c>
      <c r="B15" s="392" t="s">
        <v>3043</v>
      </c>
      <c r="C15" s="388">
        <v>6081.7786470000001</v>
      </c>
      <c r="D15" s="388"/>
      <c r="E15" s="393">
        <v>7206.9076966950006</v>
      </c>
      <c r="F15" s="392">
        <v>10820.18</v>
      </c>
      <c r="G15" s="394">
        <v>-0.43792259953161594</v>
      </c>
    </row>
    <row r="16" spans="1:7">
      <c r="A16" s="343" t="s">
        <v>1305</v>
      </c>
      <c r="B16" s="392" t="s">
        <v>3044</v>
      </c>
      <c r="C16" s="388">
        <v>6081.7786470000001</v>
      </c>
      <c r="D16" s="388"/>
      <c r="E16" s="393">
        <v>7206.9076966950006</v>
      </c>
      <c r="F16" s="392">
        <v>10820.18</v>
      </c>
      <c r="G16" s="394">
        <v>-0.43792259953161594</v>
      </c>
    </row>
    <row r="17" spans="1:7">
      <c r="A17" s="343" t="s">
        <v>1312</v>
      </c>
      <c r="B17" s="392" t="s">
        <v>3045</v>
      </c>
      <c r="C17" s="388">
        <v>254.602926</v>
      </c>
      <c r="D17" s="388"/>
      <c r="E17" s="393">
        <v>301.70446730999998</v>
      </c>
      <c r="F17" s="392">
        <v>373.5</v>
      </c>
      <c r="G17" s="394">
        <v>-0.31833219277108432</v>
      </c>
    </row>
    <row r="18" spans="1:7">
      <c r="A18" s="343" t="s">
        <v>1132</v>
      </c>
      <c r="B18" s="392" t="s">
        <v>1131</v>
      </c>
      <c r="C18" s="388">
        <v>121724.98578099998</v>
      </c>
      <c r="D18" s="388"/>
      <c r="E18" s="393">
        <v>144244.10815048497</v>
      </c>
      <c r="F18" s="392">
        <v>277640.3</v>
      </c>
      <c r="G18" s="394">
        <v>-0.56157306492969505</v>
      </c>
    </row>
    <row r="19" spans="1:7" s="101" customFormat="1">
      <c r="A19" s="343">
        <v>2354236</v>
      </c>
      <c r="B19" s="392" t="s">
        <v>3070</v>
      </c>
      <c r="C19" s="388">
        <v>79188.2</v>
      </c>
      <c r="D19" s="388"/>
      <c r="E19" s="393">
        <v>93838.017000000007</v>
      </c>
      <c r="F19" s="392"/>
      <c r="G19" s="394"/>
    </row>
    <row r="20" spans="1:7">
      <c r="A20" s="343" t="s">
        <v>1306</v>
      </c>
      <c r="B20" s="392" t="s">
        <v>3046</v>
      </c>
      <c r="C20" s="388">
        <v>2009.5246259999999</v>
      </c>
      <c r="D20" s="388"/>
      <c r="E20" s="393">
        <v>2381.2866818100001</v>
      </c>
      <c r="F20" s="392">
        <v>2161.7800000000002</v>
      </c>
      <c r="G20" s="394">
        <v>-7.0430559076316873E-2</v>
      </c>
    </row>
    <row r="21" spans="1:7">
      <c r="A21" s="343" t="s">
        <v>1307</v>
      </c>
      <c r="B21" s="392" t="s">
        <v>3047</v>
      </c>
      <c r="C21" s="388">
        <v>6927.2052119999998</v>
      </c>
      <c r="D21" s="388"/>
      <c r="E21" s="393">
        <v>8208.7381762200002</v>
      </c>
      <c r="F21" s="392">
        <v>12648.06</v>
      </c>
      <c r="G21" s="394">
        <v>-0.45231085146654904</v>
      </c>
    </row>
    <row r="22" spans="1:7">
      <c r="A22" s="343" t="s">
        <v>1308</v>
      </c>
      <c r="B22" s="392" t="s">
        <v>3048</v>
      </c>
      <c r="C22" s="388">
        <v>6927.2052119999998</v>
      </c>
      <c r="D22" s="388"/>
      <c r="E22" s="393">
        <v>8208.7381762200002</v>
      </c>
      <c r="F22" s="392">
        <v>12648.06</v>
      </c>
      <c r="G22" s="394">
        <v>-0.45231085146654904</v>
      </c>
    </row>
    <row r="23" spans="1:7">
      <c r="A23" s="343" t="s">
        <v>1309</v>
      </c>
      <c r="B23" s="392" t="s">
        <v>3049</v>
      </c>
      <c r="C23" s="388">
        <v>6927.2052119999998</v>
      </c>
      <c r="D23" s="388"/>
      <c r="E23" s="393">
        <v>8208.7381762200002</v>
      </c>
      <c r="F23" s="392">
        <v>12648.06</v>
      </c>
      <c r="G23" s="394">
        <v>-0.45231085146654904</v>
      </c>
    </row>
    <row r="24" spans="1:7">
      <c r="A24" s="343" t="s">
        <v>1299</v>
      </c>
      <c r="B24" s="392" t="s">
        <v>3050</v>
      </c>
      <c r="C24" s="388">
        <v>6065.3436659999998</v>
      </c>
      <c r="D24" s="388"/>
      <c r="E24" s="393">
        <v>7187.4322442100001</v>
      </c>
      <c r="F24" s="392">
        <v>6565.81</v>
      </c>
      <c r="G24" s="394">
        <v>-7.6223091134224208E-2</v>
      </c>
    </row>
    <row r="25" spans="1:7">
      <c r="A25" s="343" t="s">
        <v>1300</v>
      </c>
      <c r="B25" s="392" t="s">
        <v>3051</v>
      </c>
      <c r="C25" s="388">
        <v>13583.651075999998</v>
      </c>
      <c r="D25" s="388"/>
      <c r="E25" s="393">
        <v>16096.626525059999</v>
      </c>
      <c r="F25" s="392">
        <v>19697.830000000002</v>
      </c>
      <c r="G25" s="394">
        <v>-0.31039860350099491</v>
      </c>
    </row>
    <row r="26" spans="1:7">
      <c r="A26" s="343" t="s">
        <v>1301</v>
      </c>
      <c r="B26" s="392" t="s">
        <v>3052</v>
      </c>
      <c r="C26" s="388">
        <v>708.09697800000004</v>
      </c>
      <c r="D26" s="388"/>
      <c r="E26" s="393">
        <v>839.09491893000006</v>
      </c>
      <c r="F26" s="392">
        <v>792.02</v>
      </c>
      <c r="G26" s="394">
        <v>-0.10596073584000397</v>
      </c>
    </row>
    <row r="27" spans="1:7">
      <c r="A27" s="343" t="s">
        <v>1014</v>
      </c>
      <c r="B27" s="392" t="s">
        <v>3072</v>
      </c>
      <c r="C27" s="388">
        <v>99795.530034999974</v>
      </c>
      <c r="D27" s="388"/>
      <c r="E27" s="393">
        <v>118257.70309147498</v>
      </c>
      <c r="F27" s="392">
        <v>219468.19999999998</v>
      </c>
      <c r="G27" s="394">
        <v>-0.54528478369531452</v>
      </c>
    </row>
    <row r="28" spans="1:7" s="101" customFormat="1">
      <c r="A28" s="343">
        <v>2351573</v>
      </c>
      <c r="B28" s="392" t="s">
        <v>3071</v>
      </c>
      <c r="C28" s="388">
        <v>62984.6</v>
      </c>
      <c r="D28" s="388"/>
      <c r="E28" s="393">
        <v>74636.751000000004</v>
      </c>
      <c r="F28" s="392"/>
      <c r="G28" s="394"/>
    </row>
    <row r="29" spans="1:7">
      <c r="A29" s="343" t="s">
        <v>1293</v>
      </c>
      <c r="B29" s="392" t="s">
        <v>3053</v>
      </c>
      <c r="C29" s="388">
        <v>2485.5819569999999</v>
      </c>
      <c r="D29" s="388"/>
      <c r="E29" s="393">
        <v>2945.4146190450001</v>
      </c>
      <c r="F29" s="392">
        <v>4413.1899999999996</v>
      </c>
      <c r="G29" s="394">
        <v>-0.43678337959616509</v>
      </c>
    </row>
    <row r="30" spans="1:7">
      <c r="A30" s="343" t="s">
        <v>1294</v>
      </c>
      <c r="B30" s="392" t="s">
        <v>3054</v>
      </c>
      <c r="C30" s="388">
        <v>2115.6556049999999</v>
      </c>
      <c r="D30" s="388"/>
      <c r="E30" s="393">
        <v>2507.0518919249998</v>
      </c>
      <c r="F30" s="392">
        <v>3531.14</v>
      </c>
      <c r="G30" s="394">
        <v>-0.40085762529947838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>
  <dimension ref="A1:G78"/>
  <sheetViews>
    <sheetView workbookViewId="0">
      <selection activeCell="M12" sqref="M12"/>
    </sheetView>
  </sheetViews>
  <sheetFormatPr defaultColWidth="8.85546875" defaultRowHeight="15"/>
  <cols>
    <col min="1" max="1" width="30.42578125" customWidth="1"/>
    <col min="2" max="2" width="71.28515625" style="101" customWidth="1"/>
    <col min="3" max="3" width="31.7109375" customWidth="1"/>
    <col min="4" max="4" width="24.42578125" customWidth="1"/>
    <col min="5" max="5" width="24.42578125" style="101" customWidth="1"/>
    <col min="6" max="6" width="9.140625" hidden="1" customWidth="1"/>
    <col min="7" max="7" width="12.85546875" customWidth="1"/>
  </cols>
  <sheetData>
    <row r="1" spans="1:7" ht="16.5">
      <c r="A1" s="52" t="s">
        <v>1346</v>
      </c>
      <c r="B1" s="53" t="str">
        <f>Summary!B25</f>
        <v>Societe Generale</v>
      </c>
    </row>
    <row r="2" spans="1:7">
      <c r="A2" s="50" t="s">
        <v>1347</v>
      </c>
      <c r="B2" s="100">
        <f>Summary!F25</f>
        <v>41619</v>
      </c>
    </row>
    <row r="3" spans="1:7">
      <c r="A3" s="50" t="s">
        <v>1348</v>
      </c>
      <c r="B3" s="51" t="str">
        <f>Summary!C25</f>
        <v>RUSY12048LAS</v>
      </c>
    </row>
    <row r="5" spans="1:7" ht="40.5">
      <c r="A5" s="112" t="s">
        <v>2548</v>
      </c>
      <c r="B5" s="116" t="s">
        <v>1289</v>
      </c>
      <c r="C5" s="181" t="s">
        <v>1344</v>
      </c>
      <c r="D5" s="181" t="s">
        <v>1345</v>
      </c>
      <c r="E5" s="181" t="s">
        <v>3125</v>
      </c>
      <c r="G5" s="113" t="s">
        <v>1371</v>
      </c>
    </row>
    <row r="6" spans="1:7">
      <c r="A6" s="114"/>
      <c r="B6" s="119"/>
      <c r="C6" s="107" t="s">
        <v>1290</v>
      </c>
      <c r="D6" s="107" t="s">
        <v>1290</v>
      </c>
      <c r="E6" s="107" t="s">
        <v>1290</v>
      </c>
    </row>
    <row r="7" spans="1:7">
      <c r="A7" s="183" t="s">
        <v>1080</v>
      </c>
      <c r="B7" s="32" t="str">
        <f>VLOOKUP(A7,PN!B3:D1900,3,FALSE)</f>
        <v>C792de</v>
      </c>
      <c r="C7" s="121">
        <v>18214.523700000002</v>
      </c>
      <c r="D7" s="34">
        <f t="shared" ref="D7:D69" si="0">C7*1.05</f>
        <v>19125.249885000001</v>
      </c>
      <c r="E7" s="34">
        <f t="shared" ref="E7:E69" si="1">D7*1.12</f>
        <v>21420.279871200004</v>
      </c>
      <c r="F7" s="101">
        <f>VLOOKUP(A7,PN!B3:C1455, 2, FALSE)</f>
        <v>41042.399999999994</v>
      </c>
      <c r="G7" s="180">
        <f t="shared" ref="G7:G69" si="2">(C7-F7)/F7</f>
        <v>-0.55620227618267926</v>
      </c>
    </row>
    <row r="8" spans="1:7">
      <c r="A8" s="183" t="s">
        <v>1156</v>
      </c>
      <c r="B8" s="32" t="str">
        <f>VLOOKUP(A8,PN!B4:D1901,3,FALSE)</f>
        <v>C748de</v>
      </c>
      <c r="C8" s="121">
        <v>8146.2183000000005</v>
      </c>
      <c r="D8" s="34">
        <f t="shared" si="0"/>
        <v>8553.5292150000005</v>
      </c>
      <c r="E8" s="34">
        <f t="shared" si="1"/>
        <v>9579.9527208000018</v>
      </c>
      <c r="F8" s="101">
        <f>VLOOKUP(A8,PN!B4:C1456, 2, FALSE)</f>
        <v>20804</v>
      </c>
      <c r="G8" s="180">
        <f t="shared" si="2"/>
        <v>-0.6084301913093636</v>
      </c>
    </row>
    <row r="9" spans="1:7">
      <c r="A9" s="183" t="s">
        <v>1176</v>
      </c>
      <c r="B9" s="32" t="str">
        <f>VLOOKUP(A9,PN!B5:D1902,3,FALSE)</f>
        <v>MS610dn</v>
      </c>
      <c r="C9" s="121">
        <v>6040.5000000000009</v>
      </c>
      <c r="D9" s="34">
        <f t="shared" si="0"/>
        <v>6342.5250000000015</v>
      </c>
      <c r="E9" s="34">
        <f t="shared" si="1"/>
        <v>7103.6280000000024</v>
      </c>
      <c r="F9" s="101">
        <f>VLOOKUP(A9,PN!B5:C1457, 2, FALSE)</f>
        <v>19993.400000000001</v>
      </c>
      <c r="G9" s="180">
        <f t="shared" si="2"/>
        <v>-0.6978752988486201</v>
      </c>
    </row>
    <row r="10" spans="1:7">
      <c r="A10" s="183" t="s">
        <v>1212</v>
      </c>
      <c r="B10" s="32" t="str">
        <f>VLOOKUP(A10,PN!B6:D1903,3,FALSE)</f>
        <v>MS811dn</v>
      </c>
      <c r="C10" s="121">
        <v>10497.180900000001</v>
      </c>
      <c r="D10" s="34">
        <f t="shared" si="0"/>
        <v>11022.039945000002</v>
      </c>
      <c r="E10" s="34">
        <f t="shared" si="1"/>
        <v>12344.684738400003</v>
      </c>
      <c r="F10" s="101">
        <f>VLOOKUP(A10,PN!B6:C1458, 2, FALSE)</f>
        <v>29646.400000000001</v>
      </c>
      <c r="G10" s="180">
        <f t="shared" si="2"/>
        <v>-0.64592055359166711</v>
      </c>
    </row>
    <row r="11" spans="1:7">
      <c r="A11" s="183" t="s">
        <v>1174</v>
      </c>
      <c r="B11" s="32" t="str">
        <f>VLOOKUP(A11,PN!B7:D1904,3,FALSE)</f>
        <v>MS510DN</v>
      </c>
      <c r="C11" s="121">
        <v>5341.8155000000006</v>
      </c>
      <c r="D11" s="34">
        <f t="shared" si="0"/>
        <v>5608.9062750000012</v>
      </c>
      <c r="E11" s="34">
        <f t="shared" si="1"/>
        <v>6281.9750280000017</v>
      </c>
      <c r="F11" s="101">
        <f>VLOOKUP(A11,PN!B7:C1459, 2, FALSE)</f>
        <v>12490.1</v>
      </c>
      <c r="G11" s="180">
        <f t="shared" si="2"/>
        <v>-0.57231603429916489</v>
      </c>
    </row>
    <row r="12" spans="1:7">
      <c r="A12" s="184" t="s">
        <v>1264</v>
      </c>
      <c r="B12" s="32" t="str">
        <f>VLOOKUP(A12,PN!B8:D1905,3,FALSE)</f>
        <v>CS510de</v>
      </c>
      <c r="C12" s="121">
        <v>5436.4500000000007</v>
      </c>
      <c r="D12" s="34">
        <f t="shared" si="0"/>
        <v>5708.2725000000009</v>
      </c>
      <c r="E12" s="34">
        <f t="shared" si="1"/>
        <v>6393.2652000000016</v>
      </c>
      <c r="F12" s="101">
        <f>VLOOKUP(A12,PN!B8:C1460, 2, FALSE)</f>
        <v>22115.8</v>
      </c>
      <c r="G12" s="180">
        <f t="shared" si="2"/>
        <v>-0.75418253013682524</v>
      </c>
    </row>
    <row r="13" spans="1:7">
      <c r="A13" s="183" t="s">
        <v>417</v>
      </c>
      <c r="B13" s="32" t="str">
        <f>VLOOKUP(A13,PN!B9:D1906,3,FALSE)</f>
        <v>TRAY      ASM 250 WITH PACKAGI</v>
      </c>
      <c r="C13" s="121">
        <v>2080.7509000000005</v>
      </c>
      <c r="D13" s="34">
        <f t="shared" si="0"/>
        <v>2184.7884450000006</v>
      </c>
      <c r="E13" s="34">
        <f t="shared" si="1"/>
        <v>2446.963058400001</v>
      </c>
      <c r="F13" s="101">
        <f>VLOOKUP(A13,PN!B9:C1461, 2, FALSE)</f>
        <v>3005.7999999999997</v>
      </c>
      <c r="G13" s="180">
        <f t="shared" si="2"/>
        <v>-0.30775470756537338</v>
      </c>
    </row>
    <row r="14" spans="1:7">
      <c r="A14" s="183" t="s">
        <v>349</v>
      </c>
      <c r="B14" s="32" t="str">
        <f>VLOOKUP(A14,PN!B10:D1907,3,FALSE)</f>
        <v>OPTION    C73X 550 SHEET DRAWE</v>
      </c>
      <c r="C14" s="121">
        <v>3292.0725000000002</v>
      </c>
      <c r="D14" s="34">
        <f t="shared" si="0"/>
        <v>3456.6761250000004</v>
      </c>
      <c r="E14" s="34">
        <f t="shared" si="1"/>
        <v>3871.477260000001</v>
      </c>
      <c r="F14" s="101">
        <f>VLOOKUP(A14,PN!B10:C1462, 2, FALSE)</f>
        <v>10612.699999999999</v>
      </c>
      <c r="G14" s="180">
        <f t="shared" si="2"/>
        <v>-0.68979877882160046</v>
      </c>
    </row>
    <row r="15" spans="1:7">
      <c r="A15" s="183" t="s">
        <v>368</v>
      </c>
      <c r="B15" s="32" t="str">
        <f>VLOOKUP(A15,PN!B11:D1908,3,FALSE)</f>
        <v>OPTION    250 OPTION TRAY</v>
      </c>
      <c r="C15" s="121">
        <v>1987.7272</v>
      </c>
      <c r="D15" s="34">
        <f t="shared" si="0"/>
        <v>2087.1135600000002</v>
      </c>
      <c r="E15" s="34">
        <f t="shared" si="1"/>
        <v>2337.5671872000003</v>
      </c>
      <c r="F15" s="101">
        <f>VLOOKUP(A15,PN!B11:C1463, 2, FALSE)</f>
        <v>6277.5999999999995</v>
      </c>
      <c r="G15" s="180">
        <f t="shared" si="2"/>
        <v>-0.68336192175353627</v>
      </c>
    </row>
    <row r="16" spans="1:7">
      <c r="A16" s="183" t="s">
        <v>370</v>
      </c>
      <c r="B16" s="32" t="str">
        <f>VLOOKUP(A16,PN!B12:D1909,3,FALSE)</f>
        <v>OPTION    JR 550 OPTION TRAY</v>
      </c>
      <c r="C16" s="121">
        <v>2173.7746000000002</v>
      </c>
      <c r="D16" s="34">
        <f t="shared" si="0"/>
        <v>2282.4633300000005</v>
      </c>
      <c r="E16" s="34">
        <f t="shared" si="1"/>
        <v>2556.3589296000009</v>
      </c>
      <c r="F16" s="101">
        <f>VLOOKUP(A16,PN!B12:C1464, 2, FALSE)</f>
        <v>7846.9999999999991</v>
      </c>
      <c r="G16" s="180">
        <f t="shared" si="2"/>
        <v>-0.72298017076589782</v>
      </c>
    </row>
    <row r="17" spans="1:7">
      <c r="A17" s="183" t="s">
        <v>429</v>
      </c>
      <c r="B17" s="32" t="str">
        <f>VLOOKUP(A17,PN!B13:D1910,3,FALSE)</f>
        <v>DRAWER OPTC790, X790 SERIES 55</v>
      </c>
      <c r="C17" s="121">
        <v>3385.0962000000004</v>
      </c>
      <c r="D17" s="34">
        <f t="shared" si="0"/>
        <v>3554.3510100000008</v>
      </c>
      <c r="E17" s="34">
        <f t="shared" si="1"/>
        <v>3980.8731312000014</v>
      </c>
      <c r="F17" s="101">
        <f>VLOOKUP(A17,PN!B13:C1465, 2, FALSE)</f>
        <v>11224.5</v>
      </c>
      <c r="G17" s="180">
        <f t="shared" si="2"/>
        <v>-0.69841897634638517</v>
      </c>
    </row>
    <row r="18" spans="1:7">
      <c r="A18" s="183" t="s">
        <v>868</v>
      </c>
      <c r="B18" s="32" t="str">
        <f>VLOOKUP(A18,PN!B14:D1911,3,FALSE)</f>
        <v>512MBx16 DDR3 RAM</v>
      </c>
      <c r="C18" s="121">
        <v>1428.3769</v>
      </c>
      <c r="D18" s="34">
        <f t="shared" si="0"/>
        <v>1499.7957450000001</v>
      </c>
      <c r="E18" s="34">
        <f t="shared" si="1"/>
        <v>1679.7712344000004</v>
      </c>
      <c r="F18" s="101">
        <f>VLOOKUP(A18,PN!B14:C1466, 2, FALSE)</f>
        <v>1519</v>
      </c>
      <c r="G18" s="180">
        <f t="shared" si="2"/>
        <v>-5.9659710335747219E-2</v>
      </c>
    </row>
    <row r="19" spans="1:7">
      <c r="A19" s="183" t="s">
        <v>829</v>
      </c>
      <c r="B19" s="32" t="str">
        <f>VLOOKUP(A19,PN!B15:D1912,3,FALSE)</f>
        <v>M/MS/MX 250-Sheet Tray for 31x, 41x, 51x, 61x Series</v>
      </c>
      <c r="C19" s="121">
        <v>2080.7509000000005</v>
      </c>
      <c r="D19" s="34">
        <f t="shared" si="0"/>
        <v>2184.7884450000006</v>
      </c>
      <c r="E19" s="34">
        <f t="shared" si="1"/>
        <v>2446.963058400001</v>
      </c>
      <c r="F19" s="101">
        <f>VLOOKUP(A19,PN!B15:C1467, 2, FALSE)</f>
        <v>4072.6</v>
      </c>
      <c r="G19" s="180">
        <f t="shared" si="2"/>
        <v>-0.48908537543583941</v>
      </c>
    </row>
    <row r="20" spans="1:7">
      <c r="A20" s="183" t="s">
        <v>864</v>
      </c>
      <c r="B20" s="32" t="str">
        <f>VLOOKUP(A20,PN!B16:D1913,3,FALSE)</f>
        <v>CS/CX 410, 510 550-Sheet Tray</v>
      </c>
      <c r="C20" s="121">
        <v>4027.0000000000005</v>
      </c>
      <c r="D20" s="34">
        <f t="shared" si="0"/>
        <v>4228.3500000000004</v>
      </c>
      <c r="E20" s="34">
        <f t="shared" si="1"/>
        <v>4735.7520000000004</v>
      </c>
      <c r="F20" s="101">
        <f>VLOOKUP(A20,PN!B16:C1468, 2, FALSE)</f>
        <v>5637.1</v>
      </c>
      <c r="G20" s="180">
        <f t="shared" si="2"/>
        <v>-0.28562558762484253</v>
      </c>
    </row>
    <row r="21" spans="1:7">
      <c r="A21" s="183" t="s">
        <v>831</v>
      </c>
      <c r="B21" s="32" t="str">
        <f>VLOOKUP(A21,PN!B17:D1914,3,FALSE)</f>
        <v>MS/MX 550-Sheet Tray for 31x, 41x, 51x, 61x Series</v>
      </c>
      <c r="C21" s="121">
        <v>2173.7746000000002</v>
      </c>
      <c r="D21" s="34">
        <f t="shared" si="0"/>
        <v>2282.4633300000005</v>
      </c>
      <c r="E21" s="34">
        <f t="shared" si="1"/>
        <v>2556.3589296000009</v>
      </c>
      <c r="F21" s="101">
        <f>VLOOKUP(A21,PN!B17:C1469, 2, FALSE)</f>
        <v>5122.6000000000004</v>
      </c>
      <c r="G21" s="180">
        <f t="shared" si="2"/>
        <v>-0.57565013860149139</v>
      </c>
    </row>
    <row r="22" spans="1:7">
      <c r="A22" s="183" t="s">
        <v>837</v>
      </c>
      <c r="B22" s="32" t="str">
        <f>VLOOKUP(A22,PN!B18:D1915,3,FALSE)</f>
        <v>MS81x/ MX71x Series550-Sheet Tray</v>
      </c>
      <c r="C22" s="121">
        <v>2173.7746000000002</v>
      </c>
      <c r="D22" s="34">
        <f t="shared" si="0"/>
        <v>2282.4633300000005</v>
      </c>
      <c r="E22" s="34">
        <f t="shared" si="1"/>
        <v>2556.3589296000009</v>
      </c>
      <c r="F22" s="101">
        <f>VLOOKUP(A22,PN!B18:C1470, 2, FALSE)</f>
        <v>9261.7000000000007</v>
      </c>
      <c r="G22" s="180">
        <f t="shared" si="2"/>
        <v>-0.76529421164581013</v>
      </c>
    </row>
    <row r="23" spans="1:7">
      <c r="A23" s="183" t="s">
        <v>870</v>
      </c>
      <c r="B23" s="32" t="str">
        <f>VLOOKUP(A23,PN!B19:D1916,3,FALSE)</f>
        <v>1GBx32 DDR3 RAM</v>
      </c>
      <c r="C23" s="121">
        <v>1925.3087000000003</v>
      </c>
      <c r="D23" s="34">
        <f t="shared" si="0"/>
        <v>2021.5741350000003</v>
      </c>
      <c r="E23" s="34">
        <f t="shared" si="1"/>
        <v>2264.1630312000007</v>
      </c>
      <c r="F23" s="101">
        <f>VLOOKUP(A23,PN!B19:C1471, 2, FALSE)</f>
        <v>2034.9</v>
      </c>
      <c r="G23" s="180">
        <f t="shared" si="2"/>
        <v>-5.3855865153078684E-2</v>
      </c>
    </row>
    <row r="24" spans="1:7">
      <c r="A24" s="183" t="s">
        <v>1364</v>
      </c>
      <c r="B24" s="185" t="s">
        <v>1365</v>
      </c>
      <c r="C24" s="121">
        <v>3074.2118000000005</v>
      </c>
      <c r="D24" s="34">
        <f t="shared" si="0"/>
        <v>3227.9223900000006</v>
      </c>
      <c r="E24" s="34">
        <f t="shared" si="1"/>
        <v>3615.273076800001</v>
      </c>
      <c r="F24" s="101" t="e">
        <f>VLOOKUP(A24,PN!B20:C1472, 2, FALSE)</f>
        <v>#N/A</v>
      </c>
      <c r="G24" s="180"/>
    </row>
    <row r="25" spans="1:7">
      <c r="A25" s="183" t="s">
        <v>1366</v>
      </c>
      <c r="B25" s="185" t="s">
        <v>1367</v>
      </c>
      <c r="C25" s="121">
        <v>3757.5937000000004</v>
      </c>
      <c r="D25" s="34">
        <f t="shared" si="0"/>
        <v>3945.4733850000007</v>
      </c>
      <c r="E25" s="34">
        <f t="shared" si="1"/>
        <v>4418.930191200001</v>
      </c>
      <c r="F25" s="101" t="e">
        <f>VLOOKUP(A25,PN!B21:C1473, 2, FALSE)</f>
        <v>#N/A</v>
      </c>
      <c r="G25" s="180"/>
    </row>
    <row r="26" spans="1:7">
      <c r="A26" s="183" t="s">
        <v>2549</v>
      </c>
      <c r="B26" s="185" t="s">
        <v>2550</v>
      </c>
      <c r="C26" s="121">
        <v>4192.5097000000005</v>
      </c>
      <c r="D26" s="34">
        <f t="shared" si="0"/>
        <v>4402.135185000001</v>
      </c>
      <c r="E26" s="34">
        <f t="shared" si="1"/>
        <v>4930.3914072000016</v>
      </c>
      <c r="F26" s="101" t="e">
        <f>VLOOKUP(A26,PN!B22:C1474, 2, FALSE)</f>
        <v>#N/A</v>
      </c>
      <c r="G26" s="180"/>
    </row>
    <row r="27" spans="1:7">
      <c r="A27" s="183" t="s">
        <v>2551</v>
      </c>
      <c r="B27" s="185" t="s">
        <v>2552</v>
      </c>
      <c r="C27" s="121">
        <v>3416.1041</v>
      </c>
      <c r="D27" s="34">
        <f t="shared" si="0"/>
        <v>3586.9093050000001</v>
      </c>
      <c r="E27" s="34">
        <f t="shared" si="1"/>
        <v>4017.3384216000004</v>
      </c>
      <c r="F27" s="101" t="e">
        <f>VLOOKUP(A27,PN!B23:C1475, 2, FALSE)</f>
        <v>#N/A</v>
      </c>
      <c r="G27" s="180"/>
    </row>
    <row r="28" spans="1:7">
      <c r="A28" s="183" t="s">
        <v>2553</v>
      </c>
      <c r="B28" s="185" t="s">
        <v>2554</v>
      </c>
      <c r="C28" s="121">
        <v>8846.1108999999997</v>
      </c>
      <c r="D28" s="34">
        <f t="shared" si="0"/>
        <v>9288.4164450000007</v>
      </c>
      <c r="E28" s="34">
        <f t="shared" si="1"/>
        <v>10403.026418400003</v>
      </c>
      <c r="F28" s="101" t="e">
        <f>VLOOKUP(A28,PN!B24:C1476, 2, FALSE)</f>
        <v>#N/A</v>
      </c>
      <c r="G28" s="180"/>
    </row>
    <row r="29" spans="1:7">
      <c r="A29" s="183" t="s">
        <v>2555</v>
      </c>
      <c r="B29" s="185" t="s">
        <v>2556</v>
      </c>
      <c r="C29" s="121">
        <v>6644.55</v>
      </c>
      <c r="D29" s="34">
        <f t="shared" si="0"/>
        <v>6976.7775000000001</v>
      </c>
      <c r="E29" s="34">
        <f t="shared" si="1"/>
        <v>7813.9908000000005</v>
      </c>
      <c r="F29" s="101" t="e">
        <f>VLOOKUP(A29,PN!B25:C1477, 2, FALSE)</f>
        <v>#N/A</v>
      </c>
      <c r="G29" s="180"/>
    </row>
    <row r="30" spans="1:7">
      <c r="A30" s="183" t="s">
        <v>1368</v>
      </c>
      <c r="B30" s="185" t="s">
        <v>1369</v>
      </c>
      <c r="C30" s="121">
        <v>3074.2118000000005</v>
      </c>
      <c r="D30" s="34">
        <f t="shared" si="0"/>
        <v>3227.9223900000006</v>
      </c>
      <c r="E30" s="34">
        <f t="shared" si="1"/>
        <v>3615.273076800001</v>
      </c>
      <c r="F30" s="101" t="e">
        <f>VLOOKUP(A30,PN!B26:C1478, 2, FALSE)</f>
        <v>#N/A</v>
      </c>
      <c r="G30" s="180"/>
    </row>
    <row r="31" spans="1:7">
      <c r="A31" s="183" t="s">
        <v>1323</v>
      </c>
      <c r="B31" s="185" t="s">
        <v>1370</v>
      </c>
      <c r="C31" s="121">
        <v>3757.5937000000004</v>
      </c>
      <c r="D31" s="34">
        <f t="shared" si="0"/>
        <v>3945.4733850000007</v>
      </c>
      <c r="E31" s="34">
        <f t="shared" si="1"/>
        <v>4418.930191200001</v>
      </c>
      <c r="F31" s="101" t="e">
        <f>VLOOKUP(A31,PN!B27:C1479, 2, FALSE)</f>
        <v>#N/A</v>
      </c>
      <c r="G31" s="180"/>
    </row>
    <row r="32" spans="1:7">
      <c r="A32" s="183" t="s">
        <v>2557</v>
      </c>
      <c r="B32" s="185" t="s">
        <v>2558</v>
      </c>
      <c r="C32" s="121">
        <v>7127.7900000000009</v>
      </c>
      <c r="D32" s="34">
        <f t="shared" si="0"/>
        <v>7484.1795000000011</v>
      </c>
      <c r="E32" s="34">
        <f t="shared" si="1"/>
        <v>8382.2810400000017</v>
      </c>
      <c r="F32" s="101" t="e">
        <f>VLOOKUP(A32,PN!B28:C1480, 2, FALSE)</f>
        <v>#N/A</v>
      </c>
      <c r="G32" s="180"/>
    </row>
    <row r="33" spans="1:7">
      <c r="A33" s="183" t="s">
        <v>1351</v>
      </c>
      <c r="B33" s="32" t="str">
        <f>VLOOKUP(A33,PN!B29:D1926,3,FALSE)</f>
        <v>Lexmark T654 Extra High Yield Return Program Print Cartridge</v>
      </c>
      <c r="C33" s="121">
        <v>4378.9598000000005</v>
      </c>
      <c r="D33" s="34">
        <f t="shared" si="0"/>
        <v>4597.9077900000011</v>
      </c>
      <c r="E33" s="34">
        <f t="shared" si="1"/>
        <v>5149.6567248000019</v>
      </c>
      <c r="F33" s="101">
        <f>VLOOKUP(A33,PN!B29:C1481, 2, FALSE)</f>
        <v>11947.34</v>
      </c>
      <c r="G33" s="180">
        <f t="shared" si="2"/>
        <v>-0.63347826378089178</v>
      </c>
    </row>
    <row r="34" spans="1:7">
      <c r="A34" s="183" t="s">
        <v>1883</v>
      </c>
      <c r="B34" s="32" t="str">
        <f>VLOOKUP(A34,PN!B30:D1927,3,FALSE)</f>
        <v>C782 Cyan Extra High Yield Return Program Print Cartridge (15k)</v>
      </c>
      <c r="C34" s="121">
        <v>3653.2944000000002</v>
      </c>
      <c r="D34" s="34">
        <f t="shared" si="0"/>
        <v>3835.9591200000004</v>
      </c>
      <c r="E34" s="34">
        <f t="shared" si="1"/>
        <v>4296.2742144000013</v>
      </c>
      <c r="F34" s="101">
        <f>VLOOKUP(A34,PN!B30:C1482, 2, FALSE)</f>
        <v>11064.03</v>
      </c>
      <c r="G34" s="180">
        <f t="shared" si="2"/>
        <v>-0.6698043660402222</v>
      </c>
    </row>
    <row r="35" spans="1:7">
      <c r="A35" s="183" t="s">
        <v>1885</v>
      </c>
      <c r="B35" s="32" t="str">
        <f>VLOOKUP(A35,PN!B31:D1928,3,FALSE)</f>
        <v>C782 Black Extra High Yield Return Program Print Cartridge (15k)</v>
      </c>
      <c r="C35" s="121">
        <v>3653.2944000000002</v>
      </c>
      <c r="D35" s="34">
        <f t="shared" si="0"/>
        <v>3835.9591200000004</v>
      </c>
      <c r="E35" s="34">
        <f t="shared" si="1"/>
        <v>4296.2742144000013</v>
      </c>
      <c r="F35" s="101">
        <f>VLOOKUP(A35,PN!B31:C1483, 2, FALSE)</f>
        <v>5315.26</v>
      </c>
      <c r="G35" s="180">
        <f t="shared" si="2"/>
        <v>-0.31267813804028399</v>
      </c>
    </row>
    <row r="36" spans="1:7">
      <c r="A36" s="183" t="s">
        <v>1887</v>
      </c>
      <c r="B36" s="32" t="str">
        <f>VLOOKUP(A36,PN!B32:D1929,3,FALSE)</f>
        <v>C772 Magenta Extra High Yield Return Program Print Cartridge (15k)</v>
      </c>
      <c r="C36" s="121">
        <v>3653.2944000000002</v>
      </c>
      <c r="D36" s="34">
        <f t="shared" si="0"/>
        <v>3835.9591200000004</v>
      </c>
      <c r="E36" s="34">
        <f t="shared" si="1"/>
        <v>4296.2742144000013</v>
      </c>
      <c r="F36" s="101">
        <f>VLOOKUP(A36,PN!B32:C1484, 2, FALSE)</f>
        <v>11064.03</v>
      </c>
      <c r="G36" s="180">
        <f t="shared" si="2"/>
        <v>-0.6698043660402222</v>
      </c>
    </row>
    <row r="37" spans="1:7">
      <c r="A37" s="183" t="s">
        <v>1889</v>
      </c>
      <c r="B37" s="32" t="str">
        <f>VLOOKUP(A37,PN!B33:D1930,3,FALSE)</f>
        <v>C772 Yellow Extra High Yield Return Program Print Cartridge (15k)</v>
      </c>
      <c r="C37" s="121">
        <v>3653.2944000000002</v>
      </c>
      <c r="D37" s="34">
        <f t="shared" si="0"/>
        <v>3835.9591200000004</v>
      </c>
      <c r="E37" s="34">
        <f t="shared" si="1"/>
        <v>4296.2742144000013</v>
      </c>
      <c r="F37" s="101">
        <f>VLOOKUP(A37,PN!B33:C1485, 2, FALSE)</f>
        <v>11064.03</v>
      </c>
      <c r="G37" s="180">
        <f t="shared" si="2"/>
        <v>-0.6698043660402222</v>
      </c>
    </row>
    <row r="38" spans="1:7">
      <c r="A38" s="183" t="s">
        <v>1413</v>
      </c>
      <c r="B38" s="32" t="str">
        <f>VLOOKUP(A38,PN!B34:D1931,3,FALSE)</f>
        <v>C750/C752/C760/C762 Waste Toner Container</v>
      </c>
      <c r="C38" s="121">
        <v>130.8775</v>
      </c>
      <c r="D38" s="34">
        <f t="shared" si="0"/>
        <v>137.42137500000001</v>
      </c>
      <c r="E38" s="34">
        <f t="shared" si="1"/>
        <v>153.91194000000002</v>
      </c>
      <c r="F38" s="101">
        <f>VLOOKUP(A38,PN!B34:C1486, 2, FALSE)</f>
        <v>393.09</v>
      </c>
      <c r="G38" s="180">
        <f t="shared" si="2"/>
        <v>-0.66705461853519543</v>
      </c>
    </row>
    <row r="39" spans="1:7">
      <c r="A39" s="183" t="s">
        <v>1989</v>
      </c>
      <c r="B39" s="32" t="str">
        <f>VLOOKUP(A39,PN!B35:D1932,3,FALSE)</f>
        <v>LexmarkT65x High Yield Return Program Print Cartridge</v>
      </c>
      <c r="C39" s="121">
        <v>3388.7205000000004</v>
      </c>
      <c r="D39" s="34">
        <f t="shared" si="0"/>
        <v>3558.1565250000003</v>
      </c>
      <c r="E39" s="34">
        <f t="shared" si="1"/>
        <v>3985.1353080000008</v>
      </c>
      <c r="F39" s="101">
        <f>VLOOKUP(A39,PN!B35:C1487, 2, FALSE)</f>
        <v>11176.17</v>
      </c>
      <c r="G39" s="180">
        <f t="shared" si="2"/>
        <v>-0.69679053736655761</v>
      </c>
    </row>
    <row r="40" spans="1:7">
      <c r="A40" s="183" t="s">
        <v>1787</v>
      </c>
      <c r="B40" s="32" t="str">
        <f>VLOOKUP(A40,PN!B36:D1933,3,FALSE)</f>
        <v>C736 Cyan High Yield Return Program Print Cartridge (10k)</v>
      </c>
      <c r="C40" s="121">
        <v>2646.1417000000001</v>
      </c>
      <c r="D40" s="34">
        <f t="shared" si="0"/>
        <v>2778.448785</v>
      </c>
      <c r="E40" s="34">
        <f t="shared" si="1"/>
        <v>3111.8626392000006</v>
      </c>
      <c r="F40" s="101">
        <f>VLOOKUP(A40,PN!B36:C1488, 2, FALSE)</f>
        <v>8982.2900000000009</v>
      </c>
      <c r="G40" s="180">
        <f t="shared" si="2"/>
        <v>-0.70540455718975892</v>
      </c>
    </row>
    <row r="41" spans="1:7">
      <c r="A41" s="183" t="s">
        <v>1789</v>
      </c>
      <c r="B41" s="32" t="str">
        <f>VLOOKUP(A41,PN!B37:D1934,3,FALSE)</f>
        <v>C736 Black High Yield Return Program Print Cartridge (12k)</v>
      </c>
      <c r="C41" s="121">
        <v>2646.1417000000001</v>
      </c>
      <c r="D41" s="34">
        <f t="shared" si="0"/>
        <v>2778.448785</v>
      </c>
      <c r="E41" s="34">
        <f t="shared" si="1"/>
        <v>3111.8626392000006</v>
      </c>
      <c r="F41" s="101">
        <f>VLOOKUP(A41,PN!B37:C1489, 2, FALSE)</f>
        <v>4765.0200000000004</v>
      </c>
      <c r="G41" s="180">
        <f t="shared" si="2"/>
        <v>-0.44467353757172062</v>
      </c>
    </row>
    <row r="42" spans="1:7">
      <c r="A42" s="183" t="s">
        <v>1791</v>
      </c>
      <c r="B42" s="32" t="str">
        <f>VLOOKUP(A42,PN!B38:D1935,3,FALSE)</f>
        <v>C736 Magenta High Yield Return Program Print Cartridge (10k)</v>
      </c>
      <c r="C42" s="121">
        <v>2646.1417000000001</v>
      </c>
      <c r="D42" s="34">
        <f t="shared" si="0"/>
        <v>2778.448785</v>
      </c>
      <c r="E42" s="34">
        <f t="shared" si="1"/>
        <v>3111.8626392000006</v>
      </c>
      <c r="F42" s="101">
        <f>VLOOKUP(A42,PN!B38:C1490, 2, FALSE)</f>
        <v>8982.2900000000009</v>
      </c>
      <c r="G42" s="180">
        <f t="shared" si="2"/>
        <v>-0.70540455718975892</v>
      </c>
    </row>
    <row r="43" spans="1:7">
      <c r="A43" s="183" t="s">
        <v>1793</v>
      </c>
      <c r="B43" s="32" t="str">
        <f>VLOOKUP(A43,PN!B39:D1936,3,FALSE)</f>
        <v>C736 Yellow High Yield Return Program Print Cartridge (10k)</v>
      </c>
      <c r="C43" s="121">
        <v>2646.1417000000001</v>
      </c>
      <c r="D43" s="34">
        <f t="shared" si="0"/>
        <v>2778.448785</v>
      </c>
      <c r="E43" s="34">
        <f t="shared" si="1"/>
        <v>3111.8626392000006</v>
      </c>
      <c r="F43" s="101">
        <f>VLOOKUP(A43,PN!B39:C1491, 2, FALSE)</f>
        <v>8982.2900000000009</v>
      </c>
      <c r="G43" s="180">
        <f t="shared" si="2"/>
        <v>-0.70540455718975892</v>
      </c>
    </row>
    <row r="44" spans="1:7">
      <c r="A44" s="183" t="s">
        <v>1784</v>
      </c>
      <c r="B44" s="32" t="str">
        <f>VLOOKUP(A44,PN!B40:D1937,3,FALSE)</f>
        <v>Photoconductor Unit (Multi-Pack)</v>
      </c>
      <c r="C44" s="121">
        <v>620.96340000000009</v>
      </c>
      <c r="D44" s="34">
        <f t="shared" si="0"/>
        <v>652.01157000000012</v>
      </c>
      <c r="E44" s="34">
        <f t="shared" si="1"/>
        <v>730.25295840000024</v>
      </c>
      <c r="F44" s="101">
        <f>VLOOKUP(A44,PN!B40:C1492, 2, FALSE)</f>
        <v>3152.64</v>
      </c>
      <c r="G44" s="180">
        <f t="shared" si="2"/>
        <v>-0.80303383830694275</v>
      </c>
    </row>
    <row r="45" spans="1:7">
      <c r="A45" s="183" t="s">
        <v>1785</v>
      </c>
      <c r="B45" s="32" t="str">
        <f>VLOOKUP(A45,PN!B41:D1938,3,FALSE)</f>
        <v>Waste Toner Box</v>
      </c>
      <c r="C45" s="121">
        <v>204.9743</v>
      </c>
      <c r="D45" s="34">
        <f t="shared" si="0"/>
        <v>215.223015</v>
      </c>
      <c r="E45" s="34">
        <f t="shared" si="1"/>
        <v>241.04977680000002</v>
      </c>
      <c r="F45" s="101">
        <f>VLOOKUP(A45,PN!B41:C1493, 2, FALSE)</f>
        <v>246.36</v>
      </c>
      <c r="G45" s="180">
        <f t="shared" si="2"/>
        <v>-0.16798871570060078</v>
      </c>
    </row>
    <row r="46" spans="1:7">
      <c r="A46" s="183" t="s">
        <v>1975</v>
      </c>
      <c r="B46" s="32" t="str">
        <f>VLOOKUP(A46,PN!B42:D1939,3,FALSE)</f>
        <v>E460 15k LRP</v>
      </c>
      <c r="C46" s="121">
        <v>1982.4920999999999</v>
      </c>
      <c r="D46" s="34">
        <f t="shared" si="0"/>
        <v>2081.6167049999999</v>
      </c>
      <c r="E46" s="34">
        <f t="shared" si="1"/>
        <v>2331.4107096000002</v>
      </c>
      <c r="F46" s="101">
        <f>VLOOKUP(A46,PN!B42:C1494, 2, FALSE)</f>
        <v>6752.14</v>
      </c>
      <c r="G46" s="180">
        <f t="shared" si="2"/>
        <v>-0.70639055173619025</v>
      </c>
    </row>
    <row r="47" spans="1:7">
      <c r="A47" s="183" t="s">
        <v>1357</v>
      </c>
      <c r="B47" s="32" t="str">
        <f>VLOOKUP(A47,PN!B43:D1940,3,FALSE)</f>
        <v>E26x/36x/460 PC 30k</v>
      </c>
      <c r="C47" s="121">
        <v>310.48170000000005</v>
      </c>
      <c r="D47" s="34">
        <f t="shared" si="0"/>
        <v>326.00578500000006</v>
      </c>
      <c r="E47" s="34">
        <f t="shared" si="1"/>
        <v>365.12647920000012</v>
      </c>
      <c r="F47" s="101">
        <f>VLOOKUP(A47,PN!B43:C1495, 2, FALSE)</f>
        <v>1049.6300000000001</v>
      </c>
      <c r="G47" s="180">
        <f t="shared" si="2"/>
        <v>-0.70419890818669439</v>
      </c>
    </row>
    <row r="48" spans="1:7">
      <c r="A48" s="183" t="s">
        <v>1359</v>
      </c>
      <c r="B48" s="32" t="str">
        <f>VLOOKUP(A48,PN!B44:D1941,3,FALSE)</f>
        <v>C544 Cyan Ext H Y Ton cart 4K LRP</v>
      </c>
      <c r="C48" s="121">
        <v>2267.201</v>
      </c>
      <c r="D48" s="34">
        <f t="shared" si="0"/>
        <v>2380.5610500000003</v>
      </c>
      <c r="E48" s="34">
        <f t="shared" si="1"/>
        <v>2666.2283760000005</v>
      </c>
      <c r="F48" s="101">
        <f>VLOOKUP(A48,PN!B44:C1496, 2, FALSE)</f>
        <v>3988.43</v>
      </c>
      <c r="G48" s="180">
        <f t="shared" si="2"/>
        <v>-0.43155552435419448</v>
      </c>
    </row>
    <row r="49" spans="1:7">
      <c r="A49" s="183" t="s">
        <v>1358</v>
      </c>
      <c r="B49" s="32" t="str">
        <f>VLOOKUP(A49,PN!B45:D1942,3,FALSE)</f>
        <v>C544 Black Ext H Y Ton cart 6K LRP</v>
      </c>
      <c r="C49" s="121">
        <v>2267.201</v>
      </c>
      <c r="D49" s="34">
        <f t="shared" si="0"/>
        <v>2380.5610500000003</v>
      </c>
      <c r="E49" s="34">
        <f t="shared" si="1"/>
        <v>2666.2283760000005</v>
      </c>
      <c r="F49" s="101">
        <f>VLOOKUP(A49,PN!B45:C1497, 2, FALSE)</f>
        <v>4231.8599999999997</v>
      </c>
      <c r="G49" s="180">
        <f t="shared" si="2"/>
        <v>-0.46425425226732447</v>
      </c>
    </row>
    <row r="50" spans="1:7">
      <c r="A50" s="183" t="s">
        <v>1360</v>
      </c>
      <c r="B50" s="32" t="str">
        <f>VLOOKUP(A50,PN!B46:D1943,3,FALSE)</f>
        <v>C544 Magenta Ext H Y Ton cart 4K LRP</v>
      </c>
      <c r="C50" s="121">
        <v>2267.201</v>
      </c>
      <c r="D50" s="34">
        <f t="shared" si="0"/>
        <v>2380.5610500000003</v>
      </c>
      <c r="E50" s="34">
        <f t="shared" si="1"/>
        <v>2666.2283760000005</v>
      </c>
      <c r="F50" s="101">
        <f>VLOOKUP(A50,PN!B46:C1498, 2, FALSE)</f>
        <v>3988.43</v>
      </c>
      <c r="G50" s="180">
        <f t="shared" si="2"/>
        <v>-0.43155552435419448</v>
      </c>
    </row>
    <row r="51" spans="1:7">
      <c r="A51" s="183" t="s">
        <v>1361</v>
      </c>
      <c r="B51" s="32" t="str">
        <f>VLOOKUP(A51,PN!B47:D1944,3,FALSE)</f>
        <v>C544 Yellow Ext H Y Ton cart 4K LRP</v>
      </c>
      <c r="C51" s="121">
        <v>2267.201</v>
      </c>
      <c r="D51" s="34">
        <f t="shared" si="0"/>
        <v>2380.5610500000003</v>
      </c>
      <c r="E51" s="34">
        <f t="shared" si="1"/>
        <v>2666.2283760000005</v>
      </c>
      <c r="F51" s="101">
        <f>VLOOKUP(A51,PN!B47:C1499, 2, FALSE)</f>
        <v>3988.43</v>
      </c>
      <c r="G51" s="180">
        <f t="shared" si="2"/>
        <v>-0.43155552435419448</v>
      </c>
    </row>
    <row r="52" spans="1:7">
      <c r="A52" s="183" t="s">
        <v>1362</v>
      </c>
      <c r="B52" s="32" t="str">
        <f>VLOOKUP(A52,PN!B48:D1945,3,FALSE)</f>
        <v>C54x Black and Color Imaging Kit</v>
      </c>
      <c r="C52" s="121">
        <v>4627.4256999999998</v>
      </c>
      <c r="D52" s="34">
        <f t="shared" si="0"/>
        <v>4858.7969849999999</v>
      </c>
      <c r="E52" s="34">
        <f t="shared" si="1"/>
        <v>5441.8526232000004</v>
      </c>
      <c r="F52" s="101">
        <f>VLOOKUP(A52,PN!B48:C1500, 2, FALSE)</f>
        <v>7229.01</v>
      </c>
      <c r="G52" s="180">
        <f t="shared" si="2"/>
        <v>-0.35988113171789782</v>
      </c>
    </row>
    <row r="53" spans="1:7">
      <c r="A53" s="183" t="s">
        <v>1363</v>
      </c>
      <c r="B53" s="32" t="str">
        <f>VLOOKUP(A53,PN!B49:D1946,3,FALSE)</f>
        <v>C54x Waste toner bottle</v>
      </c>
      <c r="C53" s="121">
        <v>217.45800000000003</v>
      </c>
      <c r="D53" s="34">
        <f t="shared" si="0"/>
        <v>228.33090000000004</v>
      </c>
      <c r="E53" s="34">
        <f t="shared" si="1"/>
        <v>255.73060800000007</v>
      </c>
      <c r="F53" s="101">
        <f>VLOOKUP(A53,PN!B49:C1501, 2, FALSE)</f>
        <v>284.29000000000002</v>
      </c>
      <c r="G53" s="180">
        <f t="shared" si="2"/>
        <v>-0.23508389320764006</v>
      </c>
    </row>
    <row r="54" spans="1:7">
      <c r="A54" s="183" t="s">
        <v>1353</v>
      </c>
      <c r="B54" s="32" t="str">
        <f>VLOOKUP(A54,PN!B50:D1947,3,FALSE)</f>
        <v>C792  Black Extra High Yield Return Program Print Cartridge (20K)</v>
      </c>
      <c r="C54" s="121">
        <v>4616.9555000000009</v>
      </c>
      <c r="D54" s="34">
        <f t="shared" si="0"/>
        <v>4847.8032750000011</v>
      </c>
      <c r="E54" s="34">
        <f t="shared" si="1"/>
        <v>5429.5396680000022</v>
      </c>
      <c r="F54" s="101">
        <f>VLOOKUP(A54,PN!B50:C1502, 2, FALSE)</f>
        <v>7809.27</v>
      </c>
      <c r="G54" s="180">
        <f t="shared" si="2"/>
        <v>-0.40878526417962235</v>
      </c>
    </row>
    <row r="55" spans="1:7">
      <c r="A55" s="183" t="s">
        <v>1352</v>
      </c>
      <c r="B55" s="32" t="str">
        <f>VLOOKUP(A55,PN!B51:D1948,3,FALSE)</f>
        <v>C792  Cyan Extra High Yield Return Program Print Cartridge (20K)</v>
      </c>
      <c r="C55" s="121">
        <v>4616.9555000000009</v>
      </c>
      <c r="D55" s="34">
        <f t="shared" si="0"/>
        <v>4847.8032750000011</v>
      </c>
      <c r="E55" s="34">
        <f t="shared" si="1"/>
        <v>5429.5396680000022</v>
      </c>
      <c r="F55" s="101">
        <f>VLOOKUP(A55,PN!B51:C1503, 2, FALSE)</f>
        <v>13578.05</v>
      </c>
      <c r="G55" s="180">
        <f t="shared" si="2"/>
        <v>-0.65996917819569079</v>
      </c>
    </row>
    <row r="56" spans="1:7">
      <c r="A56" s="183" t="s">
        <v>1354</v>
      </c>
      <c r="B56" s="32" t="str">
        <f>VLOOKUP(A56,PN!B52:D1949,3,FALSE)</f>
        <v>C792  Magenta Extra High Yield Return Program Print Cartridge (20K)</v>
      </c>
      <c r="C56" s="121">
        <v>4616.9555000000009</v>
      </c>
      <c r="D56" s="34">
        <f t="shared" si="0"/>
        <v>4847.8032750000011</v>
      </c>
      <c r="E56" s="34">
        <f t="shared" si="1"/>
        <v>5429.5396680000022</v>
      </c>
      <c r="F56" s="101">
        <f>VLOOKUP(A56,PN!B52:C1504, 2, FALSE)</f>
        <v>13578.05</v>
      </c>
      <c r="G56" s="180">
        <f t="shared" si="2"/>
        <v>-0.65996917819569079</v>
      </c>
    </row>
    <row r="57" spans="1:7">
      <c r="A57" s="183" t="s">
        <v>1355</v>
      </c>
      <c r="B57" s="32" t="str">
        <f>VLOOKUP(A57,PN!B53:D1950,3,FALSE)</f>
        <v>C792  Yellow Extra High Yield Return Program Print Cartridge (20K)</v>
      </c>
      <c r="C57" s="121">
        <v>4616.9555000000009</v>
      </c>
      <c r="D57" s="34">
        <f t="shared" si="0"/>
        <v>4847.8032750000011</v>
      </c>
      <c r="E57" s="34">
        <f t="shared" si="1"/>
        <v>5429.5396680000022</v>
      </c>
      <c r="F57" s="101">
        <f>VLOOKUP(A57,PN!B53:C1505, 2, FALSE)</f>
        <v>13578.05</v>
      </c>
      <c r="G57" s="180">
        <f t="shared" si="2"/>
        <v>-0.65996917819569079</v>
      </c>
    </row>
    <row r="58" spans="1:7">
      <c r="A58" s="183" t="s">
        <v>1312</v>
      </c>
      <c r="B58" s="32" t="str">
        <f>VLOOKUP(A58,PN!B54:D1951,3,FALSE)</f>
        <v>C792 X792 Toner waste bottle</v>
      </c>
      <c r="C58" s="121">
        <v>124.03160000000001</v>
      </c>
      <c r="D58" s="34">
        <f t="shared" si="0"/>
        <v>130.23318</v>
      </c>
      <c r="E58" s="34">
        <f t="shared" si="1"/>
        <v>145.86116160000003</v>
      </c>
      <c r="F58" s="101">
        <f>VLOOKUP(A58,PN!B54:C1506, 2, FALSE)</f>
        <v>373.5</v>
      </c>
      <c r="G58" s="180">
        <f t="shared" si="2"/>
        <v>-0.66792074966532788</v>
      </c>
    </row>
    <row r="59" spans="1:7">
      <c r="A59" s="183" t="s">
        <v>1930</v>
      </c>
      <c r="B59" s="32" t="str">
        <f>VLOOKUP(A59,PN!B55:D1952,3,FALSE)</f>
        <v>C935 High Yield Cyan Toner Cartridge (24K)</v>
      </c>
      <c r="C59" s="121">
        <v>12085.832400000001</v>
      </c>
      <c r="D59" s="34">
        <f t="shared" si="0"/>
        <v>12690.124020000001</v>
      </c>
      <c r="E59" s="34">
        <f t="shared" si="1"/>
        <v>14212.938902400003</v>
      </c>
      <c r="F59" s="101">
        <f>VLOOKUP(A59,PN!B55:C1507, 2, FALSE)</f>
        <v>13136.19</v>
      </c>
      <c r="G59" s="180">
        <f t="shared" si="2"/>
        <v>-7.9959074891578094E-2</v>
      </c>
    </row>
    <row r="60" spans="1:7">
      <c r="A60" s="183" t="s">
        <v>1936</v>
      </c>
      <c r="B60" s="32" t="str">
        <f>VLOOKUP(A60,PN!B56:D1953,3,FALSE)</f>
        <v>C935 High Yield Yellow Toner Cartridge (24K)</v>
      </c>
      <c r="C60" s="121">
        <v>12085.832400000001</v>
      </c>
      <c r="D60" s="34">
        <f t="shared" si="0"/>
        <v>12690.124020000001</v>
      </c>
      <c r="E60" s="34">
        <f t="shared" si="1"/>
        <v>14212.938902400003</v>
      </c>
      <c r="F60" s="101">
        <f>VLOOKUP(A60,PN!B56:C1508, 2, FALSE)</f>
        <v>13136.19</v>
      </c>
      <c r="G60" s="180">
        <f t="shared" si="2"/>
        <v>-7.9959074891578094E-2</v>
      </c>
    </row>
    <row r="61" spans="1:7">
      <c r="A61" s="183" t="s">
        <v>1934</v>
      </c>
      <c r="B61" s="32" t="str">
        <f>VLOOKUP(A61,PN!B57:D1954,3,FALSE)</f>
        <v>C935 High Yield Magenta Toner Cartridge (24K)</v>
      </c>
      <c r="C61" s="121">
        <v>12085.832400000001</v>
      </c>
      <c r="D61" s="34">
        <f t="shared" si="0"/>
        <v>12690.124020000001</v>
      </c>
      <c r="E61" s="34">
        <f t="shared" si="1"/>
        <v>14212.938902400003</v>
      </c>
      <c r="F61" s="101">
        <f>VLOOKUP(A61,PN!B57:C1509, 2, FALSE)</f>
        <v>13136.19</v>
      </c>
      <c r="G61" s="180">
        <f t="shared" si="2"/>
        <v>-7.9959074891578094E-2</v>
      </c>
    </row>
    <row r="62" spans="1:7">
      <c r="A62" s="183" t="s">
        <v>1932</v>
      </c>
      <c r="B62" s="32" t="str">
        <f>VLOOKUP(A62,PN!B58:D1955,3,FALSE)</f>
        <v>C935 High Yield Black Toner Cartridge (38K)</v>
      </c>
      <c r="C62" s="121">
        <v>9498.4849000000013</v>
      </c>
      <c r="D62" s="34">
        <f t="shared" si="0"/>
        <v>9973.4091450000014</v>
      </c>
      <c r="E62" s="34">
        <f t="shared" si="1"/>
        <v>11170.218242400002</v>
      </c>
      <c r="F62" s="101">
        <f>VLOOKUP(A62,PN!B58:C1510, 2, FALSE)</f>
        <v>10323.709999999999</v>
      </c>
      <c r="G62" s="180">
        <f t="shared" si="2"/>
        <v>-7.9934936180888261E-2</v>
      </c>
    </row>
    <row r="63" spans="1:7">
      <c r="A63" s="183" t="s">
        <v>1782</v>
      </c>
      <c r="B63" s="32" t="str">
        <f>VLOOKUP(A63,PN!B59:D1956,3,FALSE)</f>
        <v>Photoconductor Unit (Single Unit)</v>
      </c>
      <c r="C63" s="121">
        <v>761.50570000000005</v>
      </c>
      <c r="D63" s="34">
        <f t="shared" si="0"/>
        <v>799.58098500000006</v>
      </c>
      <c r="E63" s="34">
        <f t="shared" si="1"/>
        <v>895.53070320000018</v>
      </c>
      <c r="F63" s="101">
        <f>VLOOKUP(A63,PN!B59:C1511, 2, FALSE)</f>
        <v>788.27</v>
      </c>
      <c r="G63" s="180">
        <f t="shared" si="2"/>
        <v>-3.3953214000279008E-2</v>
      </c>
    </row>
    <row r="64" spans="1:7">
      <c r="A64" s="183" t="s">
        <v>1941</v>
      </c>
      <c r="B64" s="32" t="str">
        <f>VLOOKUP(A64,PN!B60:D1957,3,FALSE)</f>
        <v>Waste Toner Bottle</v>
      </c>
      <c r="C64" s="121">
        <v>997.0852000000001</v>
      </c>
      <c r="D64" s="34">
        <f t="shared" si="0"/>
        <v>1046.9394600000001</v>
      </c>
      <c r="E64" s="34">
        <f t="shared" si="1"/>
        <v>1172.5721952000001</v>
      </c>
      <c r="F64" s="101">
        <f>VLOOKUP(A64,PN!B60:C1512, 2, FALSE)</f>
        <v>1032.1199999999999</v>
      </c>
      <c r="G64" s="180">
        <f t="shared" si="2"/>
        <v>-3.3944502577219503E-2</v>
      </c>
    </row>
    <row r="65" spans="1:7">
      <c r="A65" s="183" t="s">
        <v>2459</v>
      </c>
      <c r="B65" s="32" t="str">
        <f>VLOOKUP(A65,PN!B61:D1958,3,FALSE)</f>
        <v>Black Extra High Yield Return Program toner Cartridge 12k</v>
      </c>
      <c r="C65" s="121">
        <v>2645.7390000000005</v>
      </c>
      <c r="D65" s="34">
        <f t="shared" si="0"/>
        <v>2778.0259500000006</v>
      </c>
      <c r="E65" s="34">
        <f t="shared" si="1"/>
        <v>3111.3890640000009</v>
      </c>
      <c r="F65" s="101">
        <f>VLOOKUP(A65,PN!B61:C1513, 2, FALSE)</f>
        <v>4902.1000000000004</v>
      </c>
      <c r="G65" s="180">
        <f t="shared" si="2"/>
        <v>-0.46028457191815747</v>
      </c>
    </row>
    <row r="66" spans="1:7">
      <c r="A66" s="183" t="s">
        <v>2469</v>
      </c>
      <c r="B66" s="32" t="str">
        <f>VLOOKUP(A66,PN!B62:D1959,3,FALSE)</f>
        <v>Magenta  High Yield Return Program toner cartridge 10k</v>
      </c>
      <c r="C66" s="121">
        <v>3052.4660000000003</v>
      </c>
      <c r="D66" s="34">
        <f t="shared" si="0"/>
        <v>3205.0893000000005</v>
      </c>
      <c r="E66" s="34">
        <f t="shared" si="1"/>
        <v>3589.7000160000011</v>
      </c>
      <c r="F66" s="101">
        <f>VLOOKUP(A66,PN!B62:C1514, 2, FALSE)</f>
        <v>5871.8226692506487</v>
      </c>
      <c r="G66" s="180">
        <f t="shared" si="2"/>
        <v>-0.48015017279301614</v>
      </c>
    </row>
    <row r="67" spans="1:7">
      <c r="A67" s="183" t="s">
        <v>2559</v>
      </c>
      <c r="B67" s="32" t="str">
        <f>VLOOKUP(A67,PN!B63:D1960,3,FALSE)</f>
        <v>Yellow  High Yield Return Program toner cartridge 10k</v>
      </c>
      <c r="C67" s="121">
        <v>3052.4660000000003</v>
      </c>
      <c r="D67" s="34">
        <f t="shared" si="0"/>
        <v>3205.0893000000005</v>
      </c>
      <c r="E67" s="34">
        <f t="shared" si="1"/>
        <v>3589.7000160000011</v>
      </c>
      <c r="F67" s="101">
        <f>VLOOKUP(A67,PN!B63:C1515, 2, FALSE)</f>
        <v>5871.8226692506487</v>
      </c>
      <c r="G67" s="180">
        <f t="shared" si="2"/>
        <v>-0.48015017279301614</v>
      </c>
    </row>
    <row r="68" spans="1:7">
      <c r="A68" s="183" t="s">
        <v>2467</v>
      </c>
      <c r="B68" s="32" t="str">
        <f>VLOOKUP(A68,PN!B64:D1961,3,FALSE)</f>
        <v>Cyan High Yield Return Program toner cartridge 10k</v>
      </c>
      <c r="C68" s="121">
        <v>3052.4660000000003</v>
      </c>
      <c r="D68" s="34">
        <f t="shared" si="0"/>
        <v>3205.0893000000005</v>
      </c>
      <c r="E68" s="34">
        <f t="shared" si="1"/>
        <v>3589.7000160000011</v>
      </c>
      <c r="F68" s="101">
        <f>VLOOKUP(A68,PN!B64:C1516, 2, FALSE)</f>
        <v>5871.8226692506487</v>
      </c>
      <c r="G68" s="180">
        <f t="shared" si="2"/>
        <v>-0.48015017279301614</v>
      </c>
    </row>
    <row r="69" spans="1:7">
      <c r="A69" s="183" t="s">
        <v>2512</v>
      </c>
      <c r="B69" s="32" t="str">
        <f>VLOOKUP(A69,PN!B65:D1962,3,FALSE)</f>
        <v>Black Ultra High Yield Return Program 20k</v>
      </c>
      <c r="C69" s="121">
        <v>2679.5658000000003</v>
      </c>
      <c r="D69" s="34">
        <f t="shared" si="0"/>
        <v>2813.5440900000003</v>
      </c>
      <c r="E69" s="34">
        <f t="shared" si="1"/>
        <v>3151.1693808000005</v>
      </c>
      <c r="F69" s="101">
        <f>VLOOKUP(A69,PN!B65:C1517, 2, FALSE)</f>
        <v>8625.5400000000009</v>
      </c>
      <c r="G69" s="180">
        <f t="shared" si="2"/>
        <v>-0.6893451540425295</v>
      </c>
    </row>
    <row r="70" spans="1:7">
      <c r="A70" s="183" t="s">
        <v>46</v>
      </c>
      <c r="B70" s="32" t="str">
        <f>VLOOKUP(A70,PN!B66:D1963,3,FALSE)</f>
        <v>Black Extra High Yield Return Program toner 45k</v>
      </c>
      <c r="C70" s="121">
        <v>5170.2653</v>
      </c>
      <c r="D70" s="34">
        <f t="shared" ref="D70:D78" si="3">C70*1.05</f>
        <v>5428.7785650000005</v>
      </c>
      <c r="E70" s="34">
        <f t="shared" ref="E70:E78" si="4">D70*1.12</f>
        <v>6080.2319928000015</v>
      </c>
      <c r="F70" s="101">
        <f>VLOOKUP(A70,PN!B66:C1518, 2, FALSE)</f>
        <v>13509.48</v>
      </c>
      <c r="G70" s="180">
        <f t="shared" ref="G70:G78" si="5">(C70-F70)/F70</f>
        <v>-0.617286135365684</v>
      </c>
    </row>
    <row r="71" spans="1:7">
      <c r="A71" s="183" t="s">
        <v>2517</v>
      </c>
      <c r="B71" s="32" t="str">
        <f>VLOOKUP(A71,PN!B67:D1964,3,FALSE)</f>
        <v>Black Extra High Yield Return Program 20k</v>
      </c>
      <c r="C71" s="121">
        <v>2679.5658000000003</v>
      </c>
      <c r="D71" s="34">
        <f t="shared" si="3"/>
        <v>2813.5440900000003</v>
      </c>
      <c r="E71" s="34">
        <f t="shared" si="4"/>
        <v>3151.1693808000005</v>
      </c>
      <c r="F71" s="101">
        <f>VLOOKUP(A71,PN!B67:C1519, 2, FALSE)</f>
        <v>8625.5400000000009</v>
      </c>
      <c r="G71" s="180">
        <f t="shared" si="5"/>
        <v>-0.6893451540425295</v>
      </c>
    </row>
    <row r="72" spans="1:7">
      <c r="A72" s="183" t="s">
        <v>1310</v>
      </c>
      <c r="B72" s="32" t="str">
        <f>VLOOKUP(A72,PN!B68:D1965,3,FALSE)</f>
        <v>Imaging Unit Return Program 60k</v>
      </c>
      <c r="C72" s="121">
        <v>1070.3766000000001</v>
      </c>
      <c r="D72" s="34">
        <f t="shared" si="3"/>
        <v>1123.89543</v>
      </c>
      <c r="E72" s="34">
        <f t="shared" si="4"/>
        <v>1258.7628816000001</v>
      </c>
      <c r="F72" s="101">
        <f>VLOOKUP(A72,PN!B68:C1520, 2, FALSE)</f>
        <v>1080.21</v>
      </c>
      <c r="G72" s="180">
        <f t="shared" si="5"/>
        <v>-9.1032299275140786E-3</v>
      </c>
    </row>
    <row r="73" spans="1:7">
      <c r="A73" s="183" t="s">
        <v>51</v>
      </c>
      <c r="B73" s="32" t="str">
        <f>VLOOKUP(A73,PN!B69:D1966,3,FALSE)</f>
        <v>Imaging Kit Return Program 100k</v>
      </c>
      <c r="C73" s="121">
        <v>1107.4250000000002</v>
      </c>
      <c r="D73" s="34">
        <f t="shared" si="3"/>
        <v>1162.7962500000003</v>
      </c>
      <c r="E73" s="34">
        <f t="shared" si="4"/>
        <v>1302.3318000000004</v>
      </c>
      <c r="F73" s="101">
        <f>VLOOKUP(A73,PN!B69:C1521, 2, FALSE)</f>
        <v>1117.46</v>
      </c>
      <c r="G73" s="180">
        <f t="shared" si="5"/>
        <v>-8.9801872102803267E-3</v>
      </c>
    </row>
    <row r="74" spans="1:7">
      <c r="A74" s="183" t="s">
        <v>86</v>
      </c>
      <c r="B74" s="32" t="str">
        <f>VLOOKUP(A74,PN!B70:D1967,3,FALSE)</f>
        <v>Black Extra High Yield Return Program 8k</v>
      </c>
      <c r="C74" s="121">
        <v>3023.0688999999998</v>
      </c>
      <c r="D74" s="34">
        <f t="shared" si="3"/>
        <v>3174.2223449999997</v>
      </c>
      <c r="E74" s="34">
        <f t="shared" si="4"/>
        <v>3555.1290263999999</v>
      </c>
      <c r="F74" s="101">
        <f>VLOOKUP(A74,PN!B70:C1522, 2, FALSE)</f>
        <v>3763.23</v>
      </c>
      <c r="G74" s="180">
        <f t="shared" si="5"/>
        <v>-0.19668239783377583</v>
      </c>
    </row>
    <row r="75" spans="1:7">
      <c r="A75" s="183" t="s">
        <v>88</v>
      </c>
      <c r="B75" s="32" t="str">
        <f>VLOOKUP(A75,PN!B71:D1968,3,FALSE)</f>
        <v>Cyan Extra High Yield Return Program 4k</v>
      </c>
      <c r="C75" s="121">
        <v>2348.9491000000003</v>
      </c>
      <c r="D75" s="34">
        <f t="shared" si="3"/>
        <v>2466.3965550000003</v>
      </c>
      <c r="E75" s="34">
        <f t="shared" si="4"/>
        <v>2762.3641416000005</v>
      </c>
      <c r="F75" s="101">
        <f>VLOOKUP(A75,PN!B71:C1523, 2, FALSE)</f>
        <v>3810.27</v>
      </c>
      <c r="G75" s="180">
        <f t="shared" si="5"/>
        <v>-0.38352161395386669</v>
      </c>
    </row>
    <row r="76" spans="1:7">
      <c r="A76" s="183" t="s">
        <v>90</v>
      </c>
      <c r="B76" s="32" t="str">
        <f>VLOOKUP(A76,PN!B72:D1969,3,FALSE)</f>
        <v>Magenta Extra High Yield Return Program 4k</v>
      </c>
      <c r="C76" s="121">
        <v>2348.9491000000003</v>
      </c>
      <c r="D76" s="34">
        <f t="shared" si="3"/>
        <v>2466.3965550000003</v>
      </c>
      <c r="E76" s="34">
        <f t="shared" si="4"/>
        <v>2762.3641416000005</v>
      </c>
      <c r="F76" s="101">
        <f>VLOOKUP(A76,PN!B72:C1524, 2, FALSE)</f>
        <v>3810.27</v>
      </c>
      <c r="G76" s="180">
        <f t="shared" si="5"/>
        <v>-0.38352161395386669</v>
      </c>
    </row>
    <row r="77" spans="1:7">
      <c r="A77" s="183" t="s">
        <v>92</v>
      </c>
      <c r="B77" s="32" t="str">
        <f>VLOOKUP(A77,PN!B73:D1970,3,FALSE)</f>
        <v>Yellow Extra High Yield Return Program 4k</v>
      </c>
      <c r="C77" s="121">
        <v>2348.9491000000003</v>
      </c>
      <c r="D77" s="34">
        <f t="shared" si="3"/>
        <v>2466.3965550000003</v>
      </c>
      <c r="E77" s="34">
        <f t="shared" si="4"/>
        <v>2762.3641416000005</v>
      </c>
      <c r="F77" s="101">
        <f>VLOOKUP(A77,PN!B73:C1525, 2, FALSE)</f>
        <v>3810.27</v>
      </c>
      <c r="G77" s="180">
        <f t="shared" si="5"/>
        <v>-0.38352161395386669</v>
      </c>
    </row>
    <row r="78" spans="1:7">
      <c r="A78" s="183" t="s">
        <v>120</v>
      </c>
      <c r="B78" s="32" t="str">
        <f>VLOOKUP(A78,PN!B74:D1971,3,FALSE)</f>
        <v>Black and Color Imaging Unit 40k</v>
      </c>
      <c r="C78" s="121">
        <v>7332.7643000000007</v>
      </c>
      <c r="D78" s="34">
        <f t="shared" si="3"/>
        <v>7699.4025150000007</v>
      </c>
      <c r="E78" s="34">
        <f t="shared" si="4"/>
        <v>8623.3308168000021</v>
      </c>
      <c r="F78" s="101">
        <f>VLOOKUP(A78,PN!B74:C1526, 2, FALSE)</f>
        <v>7400.1</v>
      </c>
      <c r="G78" s="180">
        <f t="shared" si="5"/>
        <v>-9.0992959554600118E-3</v>
      </c>
    </row>
  </sheetData>
  <conditionalFormatting sqref="C7:C78">
    <cfRule type="expression" dxfId="24" priority="3" stopIfTrue="1">
      <formula>AND(C7&lt;&gt;0,C7&lt;&gt;"")</formula>
    </cfRule>
  </conditionalFormatting>
  <conditionalFormatting sqref="A7:A78">
    <cfRule type="cellIs" dxfId="23" priority="19" stopIfTrue="1" operator="greaterThan">
      <formula>0</formula>
    </cfRule>
    <cfRule type="expression" dxfId="22" priority="20" stopIfTrue="1">
      <formula>ISERROR(#REF!)</formula>
    </cfRule>
  </conditionalFormatting>
  <conditionalFormatting sqref="B24:B32">
    <cfRule type="cellIs" dxfId="21" priority="1" stopIfTrue="1" operator="greaterThan">
      <formula>0</formula>
    </cfRule>
    <cfRule type="expression" dxfId="20" priority="2" stopIfTrue="1">
      <formula>ISERROR($C24)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>
  <dimension ref="A1:H82"/>
  <sheetViews>
    <sheetView workbookViewId="0">
      <selection activeCell="K10" sqref="K10"/>
    </sheetView>
  </sheetViews>
  <sheetFormatPr defaultColWidth="8.85546875" defaultRowHeight="15"/>
  <cols>
    <col min="1" max="1" width="13.42578125" customWidth="1"/>
    <col min="2" max="2" width="58.42578125" style="101" customWidth="1"/>
    <col min="3" max="5" width="16.42578125" customWidth="1"/>
    <col min="6" max="6" width="5.140625" hidden="1" customWidth="1"/>
    <col min="7" max="7" width="9.140625" hidden="1" customWidth="1"/>
    <col min="8" max="8" width="12.7109375" customWidth="1"/>
  </cols>
  <sheetData>
    <row r="1" spans="1:8" ht="16.5">
      <c r="A1" s="41" t="s">
        <v>1346</v>
      </c>
      <c r="B1" s="53" t="str">
        <f>Summary!B26</f>
        <v>Unicredit</v>
      </c>
    </row>
    <row r="2" spans="1:8">
      <c r="A2" s="40" t="s">
        <v>1347</v>
      </c>
      <c r="B2" s="100">
        <f>Summary!F26</f>
        <v>41639</v>
      </c>
    </row>
    <row r="3" spans="1:8">
      <c r="A3" s="40" t="s">
        <v>1348</v>
      </c>
      <c r="B3" s="51" t="str">
        <f>Summary!C26</f>
        <v>RUSY12011LAS</v>
      </c>
    </row>
    <row r="5" spans="1:8" ht="54">
      <c r="A5" s="29" t="s">
        <v>1288</v>
      </c>
      <c r="B5" s="54" t="s">
        <v>1289</v>
      </c>
      <c r="C5" s="30" t="s">
        <v>1344</v>
      </c>
      <c r="D5" s="30" t="s">
        <v>1345</v>
      </c>
      <c r="E5" s="30" t="s">
        <v>3126</v>
      </c>
      <c r="H5" s="188" t="s">
        <v>1371</v>
      </c>
    </row>
    <row r="6" spans="1:8">
      <c r="A6" s="29"/>
      <c r="B6" s="31"/>
      <c r="C6" s="30" t="s">
        <v>1290</v>
      </c>
      <c r="D6" s="30" t="s">
        <v>1290</v>
      </c>
      <c r="E6" s="30" t="s">
        <v>1290</v>
      </c>
      <c r="H6" s="102"/>
    </row>
    <row r="7" spans="1:8">
      <c r="A7" s="175" t="s">
        <v>1020</v>
      </c>
      <c r="B7" s="32" t="str">
        <f>VLOOKUP(A7,PN!B1:D1453,3,FALSE)</f>
        <v>W850dn</v>
      </c>
      <c r="C7" s="33">
        <v>55782</v>
      </c>
      <c r="D7" s="35">
        <f>C7*1.05</f>
        <v>58571.100000000006</v>
      </c>
      <c r="E7" s="35">
        <f>D7*1.135</f>
        <v>66478.198500000013</v>
      </c>
      <c r="G7">
        <f>VLOOKUP(A7,PN!B1:C1453,2,FALSE)</f>
        <v>109508</v>
      </c>
      <c r="H7" s="180">
        <f>(C7-G7)/G7</f>
        <v>-0.49061255798663111</v>
      </c>
    </row>
    <row r="8" spans="1:8">
      <c r="A8" s="175" t="s">
        <v>1012</v>
      </c>
      <c r="B8" s="32" t="str">
        <f>VLOOKUP(A8,PN!B2:D1454,3,FALSE)</f>
        <v>X860de 4</v>
      </c>
      <c r="C8" s="33">
        <v>97102</v>
      </c>
      <c r="D8" s="35">
        <f t="shared" ref="D8:D71" si="0">C8*1.05</f>
        <v>101957.1</v>
      </c>
      <c r="E8" s="35">
        <f t="shared" ref="E8:E71" si="1">D8*1.135</f>
        <v>115721.30850000001</v>
      </c>
      <c r="G8">
        <f>VLOOKUP(A8,PN!B2:C1454,2,FALSE)</f>
        <v>163131.5</v>
      </c>
      <c r="H8" s="180">
        <f t="shared" ref="H8:H71" si="2">(C8-G8)/G8</f>
        <v>-0.40476241559723292</v>
      </c>
    </row>
    <row r="9" spans="1:8">
      <c r="A9" s="175" t="s">
        <v>1130</v>
      </c>
      <c r="B9" s="32" t="str">
        <f>VLOOKUP(A9,PN!B3:D1455,3,FALSE)</f>
        <v>C950de</v>
      </c>
      <c r="C9" s="33">
        <v>45452</v>
      </c>
      <c r="D9" s="35">
        <f t="shared" si="0"/>
        <v>47724.6</v>
      </c>
      <c r="E9" s="35">
        <f t="shared" si="1"/>
        <v>54167.421000000002</v>
      </c>
      <c r="G9">
        <f>VLOOKUP(A9,PN!B3:C1455,2,FALSE)</f>
        <v>108497.2</v>
      </c>
      <c r="H9" s="180">
        <f t="shared" si="2"/>
        <v>-0.58107674668102027</v>
      </c>
    </row>
    <row r="10" spans="1:8">
      <c r="A10" s="175" t="s">
        <v>1086</v>
      </c>
      <c r="B10" s="32" t="str">
        <f>VLOOKUP(A10,PN!B4:D1456,3,FALSE)</f>
        <v>X792de</v>
      </c>
      <c r="C10" s="33">
        <v>57848</v>
      </c>
      <c r="D10" s="35">
        <f t="shared" si="0"/>
        <v>60740.4</v>
      </c>
      <c r="E10" s="35">
        <f t="shared" si="1"/>
        <v>68940.354000000007</v>
      </c>
      <c r="G10">
        <f>VLOOKUP(A10,PN!B4:C1456,2,FALSE)</f>
        <v>110146.4</v>
      </c>
      <c r="H10" s="180">
        <f t="shared" si="2"/>
        <v>-0.47480807361838423</v>
      </c>
    </row>
    <row r="11" spans="1:8">
      <c r="A11" s="175" t="s">
        <v>1132</v>
      </c>
      <c r="B11" s="32" t="str">
        <f>VLOOKUP(A11,PN!B5:D1457,3,FALSE)</f>
        <v>X950de</v>
      </c>
      <c r="C11" s="33">
        <v>116563.72</v>
      </c>
      <c r="D11" s="35">
        <f t="shared" si="0"/>
        <v>122391.906</v>
      </c>
      <c r="E11" s="35">
        <f t="shared" si="1"/>
        <v>138914.81331</v>
      </c>
      <c r="G11">
        <f>VLOOKUP(A11,PN!B5:C1457,2,FALSE)</f>
        <v>277640.3</v>
      </c>
      <c r="H11" s="180">
        <f t="shared" si="2"/>
        <v>-0.58016282218395521</v>
      </c>
    </row>
    <row r="12" spans="1:8">
      <c r="A12" s="175" t="s">
        <v>1176</v>
      </c>
      <c r="B12" s="32" t="str">
        <f>VLOOKUP(A12,PN!B6:D1458,3,FALSE)</f>
        <v>MS610dn</v>
      </c>
      <c r="C12" s="33">
        <v>7437.6</v>
      </c>
      <c r="D12" s="35">
        <f t="shared" si="0"/>
        <v>7809.4800000000005</v>
      </c>
      <c r="E12" s="35">
        <f t="shared" si="1"/>
        <v>8863.7597999999998</v>
      </c>
      <c r="G12">
        <f>VLOOKUP(A12,PN!B6:C1458,2,FALSE)</f>
        <v>19993.400000000001</v>
      </c>
      <c r="H12" s="180">
        <f t="shared" si="2"/>
        <v>-0.62799723908889937</v>
      </c>
    </row>
    <row r="13" spans="1:8">
      <c r="A13" s="175" t="s">
        <v>1212</v>
      </c>
      <c r="B13" s="32" t="str">
        <f>VLOOKUP(A13,PN!B7:D1459,3,FALSE)</f>
        <v>MS811dn</v>
      </c>
      <c r="C13" s="33">
        <v>8677.2000000000007</v>
      </c>
      <c r="D13" s="35">
        <f t="shared" si="0"/>
        <v>9111.0600000000013</v>
      </c>
      <c r="E13" s="35">
        <f t="shared" si="1"/>
        <v>10341.053100000001</v>
      </c>
      <c r="G13">
        <f>VLOOKUP(A13,PN!B7:C1459,2,FALSE)</f>
        <v>29646.400000000001</v>
      </c>
      <c r="H13" s="180">
        <f t="shared" si="2"/>
        <v>-0.70731016244805434</v>
      </c>
    </row>
    <row r="14" spans="1:8">
      <c r="A14" s="175" t="s">
        <v>1196</v>
      </c>
      <c r="B14" s="32" t="str">
        <f>VLOOKUP(A14,PN!B8:D1460,3,FALSE)</f>
        <v>MX611dhe</v>
      </c>
      <c r="C14" s="33">
        <v>13635.6</v>
      </c>
      <c r="D14" s="35">
        <f t="shared" si="0"/>
        <v>14317.380000000001</v>
      </c>
      <c r="E14" s="35">
        <f t="shared" si="1"/>
        <v>16250.226300000002</v>
      </c>
      <c r="G14">
        <f>VLOOKUP(A14,PN!B8:C1460,2,FALSE)</f>
        <v>48709.5</v>
      </c>
      <c r="H14" s="180">
        <f t="shared" si="2"/>
        <v>-0.72006282142087275</v>
      </c>
    </row>
    <row r="15" spans="1:8">
      <c r="A15" s="175" t="s">
        <v>1156</v>
      </c>
      <c r="B15" s="32" t="str">
        <f>VLOOKUP(A15,PN!B9:D1461,3,FALSE)</f>
        <v>C748de</v>
      </c>
      <c r="C15" s="33">
        <v>13015.8</v>
      </c>
      <c r="D15" s="35">
        <f t="shared" si="0"/>
        <v>13666.59</v>
      </c>
      <c r="E15" s="35">
        <f t="shared" si="1"/>
        <v>15511.57965</v>
      </c>
      <c r="G15">
        <f>VLOOKUP(A15,PN!B9:C1461,2,FALSE)</f>
        <v>20804</v>
      </c>
      <c r="H15" s="180">
        <f t="shared" si="2"/>
        <v>-0.37436069986541054</v>
      </c>
    </row>
    <row r="16" spans="1:8">
      <c r="A16" s="175" t="s">
        <v>231</v>
      </c>
      <c r="B16" s="32" t="str">
        <f>VLOOKUP(A16,PN!B10:D1462,3,FALSE)</f>
        <v>FEATURE   W840 PRINTER STAND</v>
      </c>
      <c r="C16" s="33">
        <v>7437.6</v>
      </c>
      <c r="D16" s="35">
        <f t="shared" si="0"/>
        <v>7809.4800000000005</v>
      </c>
      <c r="E16" s="35">
        <f t="shared" si="1"/>
        <v>8863.7597999999998</v>
      </c>
      <c r="G16">
        <f>VLOOKUP(A16,PN!B10:C1462,2,FALSE)</f>
        <v>7501.2</v>
      </c>
      <c r="H16" s="180">
        <f t="shared" si="2"/>
        <v>-8.4786434170531985E-3</v>
      </c>
    </row>
    <row r="17" spans="1:8">
      <c r="A17" s="175" t="s">
        <v>273</v>
      </c>
      <c r="B17" s="32" t="str">
        <f>VLOOKUP(A17,PN!B11:D1463,3,FALSE)</f>
        <v xml:space="preserve">520-Sheet Drawer Stand w/ Cabinet </v>
      </c>
      <c r="C17" s="33">
        <v>16941.2</v>
      </c>
      <c r="D17" s="35">
        <f t="shared" si="0"/>
        <v>17788.260000000002</v>
      </c>
      <c r="E17" s="35">
        <f t="shared" si="1"/>
        <v>20189.675100000004</v>
      </c>
      <c r="G17">
        <f>VLOOKUP(A17,PN!B11:C1463,2,FALSE)</f>
        <v>18273.5</v>
      </c>
      <c r="H17" s="180">
        <f t="shared" si="2"/>
        <v>-7.290885708813305E-2</v>
      </c>
    </row>
    <row r="18" spans="1:8">
      <c r="A18" s="175" t="s">
        <v>237</v>
      </c>
      <c r="B18" s="32" t="str">
        <f>VLOOKUP(A18,PN!B12:D1464,3,FALSE)</f>
        <v>OPTION    2X500 SHEET DRAWER</v>
      </c>
      <c r="C18" s="33">
        <v>18594</v>
      </c>
      <c r="D18" s="35">
        <f t="shared" si="0"/>
        <v>19523.7</v>
      </c>
      <c r="E18" s="35">
        <f t="shared" si="1"/>
        <v>22159.3995</v>
      </c>
      <c r="G18">
        <f>VLOOKUP(A18,PN!B12:C1464,2,FALSE)</f>
        <v>33780.6</v>
      </c>
      <c r="H18" s="180">
        <f t="shared" si="2"/>
        <v>-0.44956572707411946</v>
      </c>
    </row>
    <row r="19" spans="1:8">
      <c r="A19" s="175" t="s">
        <v>233</v>
      </c>
      <c r="B19" s="32" t="str">
        <f>VLOOKUP(A19,PN!B13:D1465,3,FALSE)</f>
        <v>OPTION    2/4 HOLE FINISHER</v>
      </c>
      <c r="C19" s="33">
        <v>32229.599999999999</v>
      </c>
      <c r="D19" s="35">
        <f t="shared" si="0"/>
        <v>33841.08</v>
      </c>
      <c r="E19" s="35">
        <f t="shared" si="1"/>
        <v>38409.625800000002</v>
      </c>
      <c r="G19">
        <f>VLOOKUP(A19,PN!B13:C1465,2,FALSE)</f>
        <v>31226.999999999996</v>
      </c>
      <c r="H19" s="180">
        <f t="shared" si="2"/>
        <v>3.2106830627341799E-2</v>
      </c>
    </row>
    <row r="20" spans="1:8">
      <c r="A20" s="175" t="s">
        <v>429</v>
      </c>
      <c r="B20" s="32" t="str">
        <f>VLOOKUP(A20,PN!B14:D1466,3,FALSE)</f>
        <v>DRAWER OPTC790, X790 SERIES 55</v>
      </c>
      <c r="C20" s="33">
        <v>2479.1999999999998</v>
      </c>
      <c r="D20" s="35">
        <f t="shared" si="0"/>
        <v>2603.16</v>
      </c>
      <c r="E20" s="35">
        <f t="shared" si="1"/>
        <v>2954.5865999999996</v>
      </c>
      <c r="G20">
        <f>VLOOKUP(A20,PN!B14:C1466,2,FALSE)</f>
        <v>11224.5</v>
      </c>
      <c r="H20" s="180">
        <f t="shared" si="2"/>
        <v>-0.77912601897634637</v>
      </c>
    </row>
    <row r="21" spans="1:8">
      <c r="A21" s="175" t="s">
        <v>275</v>
      </c>
      <c r="B21" s="32" t="str">
        <f>VLOOKUP(A21,PN!B15:D1467,3,FALSE)</f>
        <v>Three Tray Module (1560 Sheet Input Option)</v>
      </c>
      <c r="C21" s="33">
        <v>22312.799999999999</v>
      </c>
      <c r="D21" s="35">
        <f t="shared" si="0"/>
        <v>23428.44</v>
      </c>
      <c r="E21" s="35">
        <f t="shared" si="1"/>
        <v>26591.279399999999</v>
      </c>
      <c r="G21">
        <f>VLOOKUP(A21,PN!B15:C1467,2,FALSE)</f>
        <v>38409</v>
      </c>
      <c r="H21" s="180">
        <f t="shared" si="2"/>
        <v>-0.41907365461220031</v>
      </c>
    </row>
    <row r="22" spans="1:8">
      <c r="A22" s="175" t="s">
        <v>281</v>
      </c>
      <c r="B22" s="32" t="str">
        <f>VLOOKUP(A22,PN!B16:D1468,3,FALSE)</f>
        <v xml:space="preserve">Standard office Finisher 4-hole </v>
      </c>
      <c r="C22" s="33">
        <v>56401.8</v>
      </c>
      <c r="D22" s="35">
        <f t="shared" si="0"/>
        <v>59221.890000000007</v>
      </c>
      <c r="E22" s="35">
        <f t="shared" si="1"/>
        <v>67216.845150000008</v>
      </c>
      <c r="G22">
        <f>VLOOKUP(A22,PN!B16:C1468,2,FALSE)</f>
        <v>79318.399999999994</v>
      </c>
      <c r="H22" s="180">
        <f t="shared" si="2"/>
        <v>-0.28891909065235799</v>
      </c>
    </row>
    <row r="23" spans="1:8">
      <c r="A23" s="175" t="s">
        <v>829</v>
      </c>
      <c r="B23" s="32" t="str">
        <f>VLOOKUP(A23,PN!B17:D1469,3,FALSE)</f>
        <v>M/MS/MX 250-Sheet Tray for 31x, 41x, 51x, 61x Series</v>
      </c>
      <c r="C23" s="33">
        <v>2066</v>
      </c>
      <c r="D23" s="35">
        <f t="shared" si="0"/>
        <v>2169.3000000000002</v>
      </c>
      <c r="E23" s="35">
        <f t="shared" si="1"/>
        <v>2462.1555000000003</v>
      </c>
      <c r="G23">
        <f>VLOOKUP(A23,PN!B17:C1469,2,FALSE)</f>
        <v>4072.6</v>
      </c>
      <c r="H23" s="180">
        <f t="shared" si="2"/>
        <v>-0.49270736139075771</v>
      </c>
    </row>
    <row r="24" spans="1:8">
      <c r="A24" s="175" t="s">
        <v>837</v>
      </c>
      <c r="B24" s="32" t="str">
        <f>VLOOKUP(A24,PN!B18:D1470,3,FALSE)</f>
        <v>MS81x/ MX71x Series550-Sheet Tray</v>
      </c>
      <c r="C24" s="33">
        <v>2479.1999999999998</v>
      </c>
      <c r="D24" s="35">
        <f t="shared" si="0"/>
        <v>2603.16</v>
      </c>
      <c r="E24" s="35">
        <f t="shared" si="1"/>
        <v>2954.5865999999996</v>
      </c>
      <c r="G24">
        <f>VLOOKUP(A24,PN!B18:C1470,2,FALSE)</f>
        <v>9261.7000000000007</v>
      </c>
      <c r="H24" s="180">
        <f t="shared" si="2"/>
        <v>-0.7323169612490148</v>
      </c>
    </row>
    <row r="25" spans="1:8">
      <c r="A25" s="175" t="s">
        <v>831</v>
      </c>
      <c r="B25" s="32" t="str">
        <f>VLOOKUP(A25,PN!B19:D1471,3,FALSE)</f>
        <v>MS/MX 550-Sheet Tray for 31x, 41x, 51x, 61x Series</v>
      </c>
      <c r="C25" s="33">
        <v>2479.1999999999998</v>
      </c>
      <c r="D25" s="35">
        <f t="shared" si="0"/>
        <v>2603.16</v>
      </c>
      <c r="E25" s="35">
        <f t="shared" si="1"/>
        <v>2954.5865999999996</v>
      </c>
      <c r="G25">
        <f>VLOOKUP(A25,PN!B19:C1471,2,FALSE)</f>
        <v>5122.6000000000004</v>
      </c>
      <c r="H25" s="180">
        <f t="shared" si="2"/>
        <v>-0.51602701753016056</v>
      </c>
    </row>
    <row r="26" spans="1:8">
      <c r="A26" s="175" t="s">
        <v>833</v>
      </c>
      <c r="B26" s="32" t="str">
        <f>VLOOKUP(A26,PN!B20:D1472,3,FALSE)</f>
        <v>Adjustable Printer Stand</v>
      </c>
      <c r="C26" s="33">
        <v>7024.4</v>
      </c>
      <c r="D26" s="35">
        <f t="shared" si="0"/>
        <v>7375.62</v>
      </c>
      <c r="E26" s="35">
        <f t="shared" si="1"/>
        <v>8371.3287</v>
      </c>
      <c r="G26">
        <f>VLOOKUP(A26,PN!B20:C1472,2,FALSE)</f>
        <v>7696.5</v>
      </c>
      <c r="H26" s="180">
        <f t="shared" si="2"/>
        <v>-8.7325407652829257E-2</v>
      </c>
    </row>
    <row r="27" spans="1:8">
      <c r="A27" s="175" t="s">
        <v>349</v>
      </c>
      <c r="B27" s="32" t="str">
        <f>VLOOKUP(A27,PN!B21:D1473,3,FALSE)</f>
        <v>OPTION    C73X 550 SHEET DRAWE</v>
      </c>
      <c r="C27" s="33">
        <v>2479.1999999999998</v>
      </c>
      <c r="D27" s="35">
        <f t="shared" si="0"/>
        <v>2603.16</v>
      </c>
      <c r="E27" s="35">
        <f t="shared" si="1"/>
        <v>2954.5865999999996</v>
      </c>
      <c r="G27">
        <f>VLOOKUP(A27,PN!B21:C1473,2,FALSE)</f>
        <v>10612.699999999999</v>
      </c>
      <c r="H27" s="180">
        <f t="shared" si="2"/>
        <v>-0.76639309506534625</v>
      </c>
    </row>
    <row r="28" spans="1:8">
      <c r="A28" s="175" t="s">
        <v>1291</v>
      </c>
      <c r="B28" s="32" t="str">
        <f>VLOOKUP(A28,PN!B22:D1474,3,FALSE)</f>
        <v>W850 High Yield Toner Cartridge</v>
      </c>
      <c r="C28" s="33">
        <v>3925.4</v>
      </c>
      <c r="D28" s="35">
        <f t="shared" si="0"/>
        <v>4121.67</v>
      </c>
      <c r="E28" s="35">
        <f t="shared" si="1"/>
        <v>4678.0954499999998</v>
      </c>
      <c r="G28">
        <f>VLOOKUP(A28,PN!B22:C1474,2,FALSE)</f>
        <v>6429.5</v>
      </c>
      <c r="H28" s="180">
        <f t="shared" si="2"/>
        <v>-0.38947040982969128</v>
      </c>
    </row>
    <row r="29" spans="1:8">
      <c r="A29" s="175" t="s">
        <v>1292</v>
      </c>
      <c r="B29" s="32" t="str">
        <f>VLOOKUP(A29,PN!B23:D1475,3,FALSE)</f>
        <v>W850 Photoconductor Drum</v>
      </c>
      <c r="C29" s="33">
        <v>5153.8436000000002</v>
      </c>
      <c r="D29" s="35">
        <f t="shared" si="0"/>
        <v>5411.5357800000002</v>
      </c>
      <c r="E29" s="35">
        <f t="shared" si="1"/>
        <v>6142.0931103000003</v>
      </c>
      <c r="G29">
        <f>VLOOKUP(A29,PN!B23:C1475,2,FALSE)</f>
        <v>4951.76</v>
      </c>
      <c r="H29" s="180">
        <f t="shared" si="2"/>
        <v>4.0810459311436724E-2</v>
      </c>
    </row>
    <row r="30" spans="1:8">
      <c r="A30" s="175" t="s">
        <v>1293</v>
      </c>
      <c r="B30" s="32" t="str">
        <f>VLOOKUP(A30,PN!B24:D1476,3,FALSE)</f>
        <v>X860, X862, X864 High Yield Toner Cartridge</v>
      </c>
      <c r="C30" s="33">
        <v>1966.8320000000001</v>
      </c>
      <c r="D30" s="35">
        <f t="shared" si="0"/>
        <v>2065.1736000000001</v>
      </c>
      <c r="E30" s="35">
        <f t="shared" si="1"/>
        <v>2343.9720360000001</v>
      </c>
      <c r="G30">
        <f>VLOOKUP(A30,PN!B24:C1476,2,FALSE)</f>
        <v>4413.1899999999996</v>
      </c>
      <c r="H30" s="180">
        <f t="shared" si="2"/>
        <v>-0.55432872819887646</v>
      </c>
    </row>
    <row r="31" spans="1:8">
      <c r="A31" s="175" t="s">
        <v>1294</v>
      </c>
      <c r="B31" s="32" t="str">
        <f>VLOOKUP(A31,PN!B25:D1477,3,FALSE)</f>
        <v>X860, X862, X864 Photoconductor Drum</v>
      </c>
      <c r="C31" s="33">
        <v>2479.1999999999998</v>
      </c>
      <c r="D31" s="35">
        <f t="shared" si="0"/>
        <v>2603.16</v>
      </c>
      <c r="E31" s="35">
        <f t="shared" si="1"/>
        <v>2954.5865999999996</v>
      </c>
      <c r="G31">
        <f>VLOOKUP(A31,PN!B25:C1477,2,FALSE)</f>
        <v>3531.14</v>
      </c>
      <c r="H31" s="180">
        <f t="shared" si="2"/>
        <v>-0.29790379310930748</v>
      </c>
    </row>
    <row r="32" spans="1:8">
      <c r="A32" s="175" t="s">
        <v>1295</v>
      </c>
      <c r="B32" s="32" t="str">
        <f>VLOOKUP(A32,PN!B26:D1478,3,FALSE)</f>
        <v>Black Extra High Yield Print Cartridge</v>
      </c>
      <c r="C32" s="33">
        <v>6115.36</v>
      </c>
      <c r="D32" s="35">
        <f t="shared" si="0"/>
        <v>6421.1279999999997</v>
      </c>
      <c r="E32" s="35">
        <f t="shared" si="1"/>
        <v>7287.9802799999998</v>
      </c>
      <c r="G32">
        <f>VLOOKUP(A32,PN!B26:C1478,2,FALSE)</f>
        <v>11264.96</v>
      </c>
      <c r="H32" s="180">
        <f t="shared" si="2"/>
        <v>-0.45713433514189128</v>
      </c>
    </row>
    <row r="33" spans="1:8">
      <c r="A33" s="175" t="s">
        <v>1296</v>
      </c>
      <c r="B33" s="32" t="str">
        <f>VLOOKUP(A33,PN!B27:D1479,3,FALSE)</f>
        <v>Cyan Extra High Yield Print Cartridge</v>
      </c>
      <c r="C33" s="33">
        <v>8759.84</v>
      </c>
      <c r="D33" s="35">
        <f t="shared" si="0"/>
        <v>9197.8320000000003</v>
      </c>
      <c r="E33" s="35">
        <f t="shared" si="1"/>
        <v>10439.53932</v>
      </c>
      <c r="G33">
        <f>VLOOKUP(A33,PN!B27:C1479,2,FALSE)</f>
        <v>12648.06</v>
      </c>
      <c r="H33" s="180">
        <f t="shared" si="2"/>
        <v>-0.30741631522937113</v>
      </c>
    </row>
    <row r="34" spans="1:8">
      <c r="A34" s="175" t="s">
        <v>1297</v>
      </c>
      <c r="B34" s="32" t="str">
        <f>VLOOKUP(A34,PN!B28:D1480,3,FALSE)</f>
        <v>Magenta Extra High Yield Print Cartridge</v>
      </c>
      <c r="C34" s="33">
        <v>8759.84</v>
      </c>
      <c r="D34" s="35">
        <f t="shared" si="0"/>
        <v>9197.8320000000003</v>
      </c>
      <c r="E34" s="35">
        <f t="shared" si="1"/>
        <v>10439.53932</v>
      </c>
      <c r="G34">
        <f>VLOOKUP(A34,PN!B28:C1480,2,FALSE)</f>
        <v>12648.06</v>
      </c>
      <c r="H34" s="180">
        <f t="shared" si="2"/>
        <v>-0.30741631522937113</v>
      </c>
    </row>
    <row r="35" spans="1:8">
      <c r="A35" s="175" t="s">
        <v>1298</v>
      </c>
      <c r="B35" s="32" t="str">
        <f>VLOOKUP(A35,PN!B29:D1481,3,FALSE)</f>
        <v>Yellow Extra High Yield Print Cartridge</v>
      </c>
      <c r="C35" s="33">
        <v>8759.84</v>
      </c>
      <c r="D35" s="35">
        <f t="shared" si="0"/>
        <v>9197.8320000000003</v>
      </c>
      <c r="E35" s="35">
        <f t="shared" si="1"/>
        <v>10439.53932</v>
      </c>
      <c r="G35">
        <f>VLOOKUP(A35,PN!B29:C1481,2,FALSE)</f>
        <v>12648.06</v>
      </c>
      <c r="H35" s="180">
        <f t="shared" si="2"/>
        <v>-0.30741631522937113</v>
      </c>
    </row>
    <row r="36" spans="1:8">
      <c r="A36" s="175" t="s">
        <v>1299</v>
      </c>
      <c r="B36" s="32" t="str">
        <f>VLOOKUP(A36,PN!B30:D1482,3,FALSE)</f>
        <v>1-Pack Photoconductor Unit</v>
      </c>
      <c r="C36" s="33">
        <v>6833.9147999999996</v>
      </c>
      <c r="D36" s="35">
        <f t="shared" si="0"/>
        <v>7175.6105399999997</v>
      </c>
      <c r="E36" s="35">
        <f t="shared" si="1"/>
        <v>8144.3179628999997</v>
      </c>
      <c r="G36">
        <f>VLOOKUP(A36,PN!B30:C1482,2,FALSE)</f>
        <v>6565.81</v>
      </c>
      <c r="H36" s="180">
        <f t="shared" si="2"/>
        <v>4.0833469137851866E-2</v>
      </c>
    </row>
    <row r="37" spans="1:8">
      <c r="A37" s="175" t="s">
        <v>1300</v>
      </c>
      <c r="B37" s="32" t="str">
        <f>VLOOKUP(A37,PN!B31:D1483,3,FALSE)</f>
        <v>3-Pack Photoconductor Kit</v>
      </c>
      <c r="C37" s="33">
        <v>20501.7444</v>
      </c>
      <c r="D37" s="35">
        <f t="shared" si="0"/>
        <v>21526.831620000001</v>
      </c>
      <c r="E37" s="35">
        <f t="shared" si="1"/>
        <v>24432.953888700002</v>
      </c>
      <c r="G37">
        <f>VLOOKUP(A37,PN!B31:C1483,2,FALSE)</f>
        <v>19697.830000000002</v>
      </c>
      <c r="H37" s="180">
        <f t="shared" si="2"/>
        <v>4.0812333135172643E-2</v>
      </c>
    </row>
    <row r="38" spans="1:8">
      <c r="A38" s="175" t="s">
        <v>1301</v>
      </c>
      <c r="B38" s="32" t="str">
        <f>VLOOKUP(A38,PN!B32:D1484,3,FALSE)</f>
        <v>Waste Toner Bottle</v>
      </c>
      <c r="C38" s="33">
        <v>824.33399999999995</v>
      </c>
      <c r="D38" s="35">
        <f t="shared" si="0"/>
        <v>865.55070000000001</v>
      </c>
      <c r="E38" s="35">
        <f t="shared" si="1"/>
        <v>982.40004450000004</v>
      </c>
      <c r="G38">
        <f>VLOOKUP(A38,PN!B32:C1484,2,FALSE)</f>
        <v>792.02</v>
      </c>
      <c r="H38" s="180">
        <f t="shared" si="2"/>
        <v>4.0799474760738322E-2</v>
      </c>
    </row>
    <row r="39" spans="1:8">
      <c r="A39" s="175" t="s">
        <v>1302</v>
      </c>
      <c r="B39" s="32" t="str">
        <f>VLOOKUP(A39,PN!B33:D1485,3,FALSE)</f>
        <v>X792  Black Extra High Yield Return Program Print Cartridge (20K)</v>
      </c>
      <c r="C39" s="33">
        <v>3305.6</v>
      </c>
      <c r="D39" s="35">
        <f t="shared" si="0"/>
        <v>3470.88</v>
      </c>
      <c r="E39" s="35">
        <f t="shared" si="1"/>
        <v>3939.4488000000001</v>
      </c>
      <c r="G39">
        <f>VLOOKUP(A39,PN!B33:C1485,2,FALSE)</f>
        <v>6585.81</v>
      </c>
      <c r="H39" s="180">
        <f t="shared" si="2"/>
        <v>-0.49807237074862476</v>
      </c>
    </row>
    <row r="40" spans="1:8">
      <c r="A40" s="175" t="s">
        <v>1303</v>
      </c>
      <c r="B40" s="32" t="str">
        <f>VLOOKUP(A40,PN!B34:D1486,3,FALSE)</f>
        <v>X792  Cyan Extra High Yield Return Program Print Cartridge (20K)</v>
      </c>
      <c r="C40" s="33">
        <v>5578.2</v>
      </c>
      <c r="D40" s="35">
        <f t="shared" si="0"/>
        <v>5857.11</v>
      </c>
      <c r="E40" s="35">
        <f t="shared" si="1"/>
        <v>6647.8198499999999</v>
      </c>
      <c r="G40">
        <f>VLOOKUP(A40,PN!B34:C1486,2,FALSE)</f>
        <v>10820.18</v>
      </c>
      <c r="H40" s="180">
        <f t="shared" si="2"/>
        <v>-0.48446328988981702</v>
      </c>
    </row>
    <row r="41" spans="1:8">
      <c r="A41" s="175" t="s">
        <v>1304</v>
      </c>
      <c r="B41" s="32" t="str">
        <f>VLOOKUP(A41,PN!B35:D1487,3,FALSE)</f>
        <v>X792  Magenta Extra High Yield Return Program Print Cartridge (20K)</v>
      </c>
      <c r="C41" s="33">
        <v>5578.2</v>
      </c>
      <c r="D41" s="35">
        <f t="shared" si="0"/>
        <v>5857.11</v>
      </c>
      <c r="E41" s="35">
        <f t="shared" si="1"/>
        <v>6647.8198499999999</v>
      </c>
      <c r="G41">
        <f>VLOOKUP(A41,PN!B35:C1487,2,FALSE)</f>
        <v>10820.18</v>
      </c>
      <c r="H41" s="180">
        <f t="shared" si="2"/>
        <v>-0.48446328988981702</v>
      </c>
    </row>
    <row r="42" spans="1:8">
      <c r="A42" s="175" t="s">
        <v>1305</v>
      </c>
      <c r="B42" s="32" t="str">
        <f>VLOOKUP(A42,PN!B36:D1488,3,FALSE)</f>
        <v>X792  Yellow Extra High Yield Return Program Print Cartridge (20K)</v>
      </c>
      <c r="C42" s="33">
        <v>5578.2</v>
      </c>
      <c r="D42" s="35">
        <f t="shared" si="0"/>
        <v>5857.11</v>
      </c>
      <c r="E42" s="35">
        <f t="shared" si="1"/>
        <v>6647.8198499999999</v>
      </c>
      <c r="G42">
        <f>VLOOKUP(A42,PN!B36:C1488,2,FALSE)</f>
        <v>10820.18</v>
      </c>
      <c r="H42" s="180">
        <f t="shared" si="2"/>
        <v>-0.48446328988981702</v>
      </c>
    </row>
    <row r="43" spans="1:8">
      <c r="A43" s="175" t="s">
        <v>1306</v>
      </c>
      <c r="B43" s="32" t="str">
        <f>VLOOKUP(A43,PN!B37:D1489,3,FALSE)</f>
        <v>Black Extra High Yield Print Cartridge</v>
      </c>
      <c r="C43" s="33">
        <v>1859.4</v>
      </c>
      <c r="D43" s="35">
        <f t="shared" si="0"/>
        <v>1952.3700000000001</v>
      </c>
      <c r="E43" s="35">
        <f t="shared" si="1"/>
        <v>2215.93995</v>
      </c>
      <c r="G43">
        <f>VLOOKUP(A43,PN!B37:C1489,2,FALSE)</f>
        <v>2161.7800000000002</v>
      </c>
      <c r="H43" s="180">
        <f t="shared" si="2"/>
        <v>-0.13987547298985101</v>
      </c>
    </row>
    <row r="44" spans="1:8">
      <c r="A44" s="175" t="s">
        <v>1307</v>
      </c>
      <c r="B44" s="32" t="str">
        <f>VLOOKUP(A44,PN!B38:D1490,3,FALSE)</f>
        <v>Cyan Extra High Yield Print Cartridge</v>
      </c>
      <c r="C44" s="33">
        <v>8264</v>
      </c>
      <c r="D44" s="35">
        <f t="shared" si="0"/>
        <v>8677.2000000000007</v>
      </c>
      <c r="E44" s="35">
        <f t="shared" si="1"/>
        <v>9848.6220000000012</v>
      </c>
      <c r="G44">
        <f>VLOOKUP(A44,PN!B38:C1490,2,FALSE)</f>
        <v>12648.06</v>
      </c>
      <c r="H44" s="180">
        <f t="shared" si="2"/>
        <v>-0.34661916531072745</v>
      </c>
    </row>
    <row r="45" spans="1:8">
      <c r="A45" s="175" t="s">
        <v>1308</v>
      </c>
      <c r="B45" s="32" t="str">
        <f>VLOOKUP(A45,PN!B39:D1491,3,FALSE)</f>
        <v>Magenta Extra High Yield Print Cartridge</v>
      </c>
      <c r="C45" s="33">
        <v>8264</v>
      </c>
      <c r="D45" s="35">
        <f t="shared" si="0"/>
        <v>8677.2000000000007</v>
      </c>
      <c r="E45" s="35">
        <f t="shared" si="1"/>
        <v>9848.6220000000012</v>
      </c>
      <c r="G45">
        <f>VLOOKUP(A45,PN!B39:C1491,2,FALSE)</f>
        <v>12648.06</v>
      </c>
      <c r="H45" s="180">
        <f t="shared" si="2"/>
        <v>-0.34661916531072745</v>
      </c>
    </row>
    <row r="46" spans="1:8">
      <c r="A46" s="175" t="s">
        <v>1309</v>
      </c>
      <c r="B46" s="32" t="str">
        <f>VLOOKUP(A46,PN!B40:D1492,3,FALSE)</f>
        <v>Yellow Extra High Yield Print Cartridge</v>
      </c>
      <c r="C46" s="33">
        <v>8264</v>
      </c>
      <c r="D46" s="35">
        <f t="shared" si="0"/>
        <v>8677.2000000000007</v>
      </c>
      <c r="E46" s="35">
        <f t="shared" si="1"/>
        <v>9848.6220000000012</v>
      </c>
      <c r="G46">
        <f>VLOOKUP(A46,PN!B40:C1492,2,FALSE)</f>
        <v>12648.06</v>
      </c>
      <c r="H46" s="180">
        <f t="shared" si="2"/>
        <v>-0.34661916531072745</v>
      </c>
    </row>
    <row r="47" spans="1:8">
      <c r="A47" s="175" t="s">
        <v>2512</v>
      </c>
      <c r="B47" s="32" t="str">
        <f>VLOOKUP(A47,PN!B41:D1493,3,FALSE)</f>
        <v>Black Ultra High Yield Return Program 20k</v>
      </c>
      <c r="C47" s="33">
        <v>2355.2400000000002</v>
      </c>
      <c r="D47" s="35">
        <f t="shared" si="0"/>
        <v>2473.0020000000004</v>
      </c>
      <c r="E47" s="35">
        <f t="shared" si="1"/>
        <v>2806.8572700000004</v>
      </c>
      <c r="G47">
        <f>VLOOKUP(A47,PN!B41:C1493,2,FALSE)</f>
        <v>8625.5400000000009</v>
      </c>
      <c r="H47" s="180">
        <f t="shared" si="2"/>
        <v>-0.726945791220028</v>
      </c>
    </row>
    <row r="48" spans="1:8">
      <c r="A48" s="175" t="s">
        <v>1310</v>
      </c>
      <c r="B48" s="32" t="str">
        <f>VLOOKUP(A48,PN!B42:D1494,3,FALSE)</f>
        <v>Imaging Unit Return Program 60k</v>
      </c>
      <c r="C48" s="33">
        <v>1098.2855999999999</v>
      </c>
      <c r="D48" s="35">
        <f t="shared" si="0"/>
        <v>1153.1998799999999</v>
      </c>
      <c r="E48" s="35">
        <f t="shared" si="1"/>
        <v>1308.8818637999998</v>
      </c>
      <c r="G48">
        <f>VLOOKUP(A48,PN!B42:C1494,2,FALSE)</f>
        <v>1080.21</v>
      </c>
      <c r="H48" s="180">
        <f t="shared" si="2"/>
        <v>1.6733412947482335E-2</v>
      </c>
    </row>
    <row r="49" spans="1:8">
      <c r="A49" s="175" t="s">
        <v>46</v>
      </c>
      <c r="B49" s="32" t="str">
        <f>VLOOKUP(A49,PN!B43:D1495,3,FALSE)</f>
        <v>Black Extra High Yield Return Program toner 45k</v>
      </c>
      <c r="C49" s="33">
        <v>3388.2400000000002</v>
      </c>
      <c r="D49" s="35">
        <f t="shared" si="0"/>
        <v>3557.6520000000005</v>
      </c>
      <c r="E49" s="35">
        <f t="shared" si="1"/>
        <v>4037.9350200000008</v>
      </c>
      <c r="G49">
        <f>VLOOKUP(A49,PN!B43:C1495,2,FALSE)</f>
        <v>13509.48</v>
      </c>
      <c r="H49" s="180">
        <f t="shared" si="2"/>
        <v>-0.74919537983697371</v>
      </c>
    </row>
    <row r="50" spans="1:8">
      <c r="A50" s="175" t="s">
        <v>51</v>
      </c>
      <c r="B50" s="32" t="str">
        <f>VLOOKUP(A50,PN!B44:D1496,3,FALSE)</f>
        <v>Imaging Kit Return Program 100k</v>
      </c>
      <c r="C50" s="33">
        <v>1115.6400000000001</v>
      </c>
      <c r="D50" s="35">
        <f t="shared" si="0"/>
        <v>1171.4220000000003</v>
      </c>
      <c r="E50" s="35">
        <f t="shared" si="1"/>
        <v>1329.5639700000004</v>
      </c>
      <c r="G50">
        <f>VLOOKUP(A50,PN!B44:C1496,2,FALSE)</f>
        <v>1117.46</v>
      </c>
      <c r="H50" s="180">
        <f t="shared" si="2"/>
        <v>-1.6286936445151828E-3</v>
      </c>
    </row>
    <row r="51" spans="1:8">
      <c r="A51" s="175" t="s">
        <v>2517</v>
      </c>
      <c r="B51" s="32" t="str">
        <f>VLOOKUP(A51,PN!B45:D1497,3,FALSE)</f>
        <v>Black Extra High Yield Return Program 20k</v>
      </c>
      <c r="C51" s="33">
        <v>2272.6</v>
      </c>
      <c r="D51" s="35">
        <f t="shared" si="0"/>
        <v>2386.23</v>
      </c>
      <c r="E51" s="35">
        <f t="shared" si="1"/>
        <v>2708.3710500000002</v>
      </c>
      <c r="G51">
        <f>VLOOKUP(A51,PN!B45:C1497,2,FALSE)</f>
        <v>8625.5400000000009</v>
      </c>
      <c r="H51" s="180">
        <f t="shared" si="2"/>
        <v>-0.73652664065090412</v>
      </c>
    </row>
    <row r="52" spans="1:8">
      <c r="A52" s="175" t="s">
        <v>2459</v>
      </c>
      <c r="B52" s="32" t="str">
        <f>VLOOKUP(A52,PN!B46:D1498,3,FALSE)</f>
        <v>Black Extra High Yield Return Program toner Cartridge 12k</v>
      </c>
      <c r="C52" s="33">
        <v>1652.8</v>
      </c>
      <c r="D52" s="35">
        <f t="shared" si="0"/>
        <v>1735.44</v>
      </c>
      <c r="E52" s="35">
        <f t="shared" si="1"/>
        <v>1969.7244000000001</v>
      </c>
      <c r="G52">
        <f>VLOOKUP(A52,PN!B46:C1498,2,FALSE)</f>
        <v>4902.1000000000004</v>
      </c>
      <c r="H52" s="180">
        <f t="shared" si="2"/>
        <v>-0.6628383753901389</v>
      </c>
    </row>
    <row r="53" spans="1:8">
      <c r="A53" s="175" t="s">
        <v>2469</v>
      </c>
      <c r="B53" s="32" t="str">
        <f>VLOOKUP(A53,PN!B47:D1499,3,FALSE)</f>
        <v>Magenta  High Yield Return Program toner cartridge 10k</v>
      </c>
      <c r="C53" s="33">
        <v>2272.6</v>
      </c>
      <c r="D53" s="35">
        <f t="shared" si="0"/>
        <v>2386.23</v>
      </c>
      <c r="E53" s="35">
        <f t="shared" si="1"/>
        <v>2708.3710500000002</v>
      </c>
      <c r="G53">
        <f>VLOOKUP(A53,PN!B47:C1499,2,FALSE)</f>
        <v>5871.8226692506487</v>
      </c>
      <c r="H53" s="180">
        <f t="shared" si="2"/>
        <v>-0.61296515102523952</v>
      </c>
    </row>
    <row r="54" spans="1:8">
      <c r="A54" s="175" t="s">
        <v>2467</v>
      </c>
      <c r="B54" s="32" t="str">
        <f>VLOOKUP(A54,PN!B48:D1500,3,FALSE)</f>
        <v>Cyan High Yield Return Program toner cartridge 10k</v>
      </c>
      <c r="C54" s="33">
        <v>2272.6</v>
      </c>
      <c r="D54" s="35">
        <f t="shared" si="0"/>
        <v>2386.23</v>
      </c>
      <c r="E54" s="35">
        <f t="shared" si="1"/>
        <v>2708.3710500000002</v>
      </c>
      <c r="G54">
        <f>VLOOKUP(A54,PN!B48:C1500,2,FALSE)</f>
        <v>5871.8226692506487</v>
      </c>
      <c r="H54" s="180">
        <f t="shared" si="2"/>
        <v>-0.61296515102523952</v>
      </c>
    </row>
    <row r="55" spans="1:8">
      <c r="A55" s="175" t="s">
        <v>2559</v>
      </c>
      <c r="B55" s="32" t="str">
        <f>VLOOKUP(A55,PN!B49:D1501,3,FALSE)</f>
        <v>Yellow  High Yield Return Program toner cartridge 10k</v>
      </c>
      <c r="C55" s="33">
        <v>2272.6</v>
      </c>
      <c r="D55" s="35">
        <f t="shared" si="0"/>
        <v>2386.23</v>
      </c>
      <c r="E55" s="35">
        <f t="shared" si="1"/>
        <v>2708.3710500000002</v>
      </c>
      <c r="G55">
        <f>VLOOKUP(A55,PN!B49:C1501,2,FALSE)</f>
        <v>5871.8226692506487</v>
      </c>
      <c r="H55" s="180">
        <f t="shared" si="2"/>
        <v>-0.61296515102523952</v>
      </c>
    </row>
    <row r="56" spans="1:8">
      <c r="A56" s="175" t="s">
        <v>1312</v>
      </c>
      <c r="B56" s="32" t="str">
        <f>VLOOKUP(A56,PN!B50:D1502,3,FALSE)</f>
        <v>C792 X792 Toner waste bottle</v>
      </c>
      <c r="C56" s="33">
        <v>388.82120000000003</v>
      </c>
      <c r="D56" s="35">
        <f t="shared" si="0"/>
        <v>408.26226000000003</v>
      </c>
      <c r="E56" s="35">
        <f t="shared" si="1"/>
        <v>463.37766510000006</v>
      </c>
      <c r="G56">
        <f>VLOOKUP(A56,PN!B50:C1502,2,FALSE)</f>
        <v>373.5</v>
      </c>
      <c r="H56" s="180">
        <f t="shared" si="2"/>
        <v>4.10206157965195E-2</v>
      </c>
    </row>
    <row r="57" spans="1:8">
      <c r="A57" s="175" t="s">
        <v>1313</v>
      </c>
      <c r="B57" s="32" t="s">
        <v>1314</v>
      </c>
      <c r="C57" s="33">
        <v>5165</v>
      </c>
      <c r="D57" s="35">
        <f t="shared" si="0"/>
        <v>5423.25</v>
      </c>
      <c r="E57" s="35">
        <f t="shared" si="1"/>
        <v>6155.3887500000001</v>
      </c>
      <c r="H57" s="180" t="e">
        <f t="shared" si="2"/>
        <v>#DIV/0!</v>
      </c>
    </row>
    <row r="58" spans="1:8">
      <c r="A58" s="175" t="s">
        <v>1315</v>
      </c>
      <c r="B58" s="32" t="s">
        <v>1316</v>
      </c>
      <c r="C58" s="33">
        <v>39254</v>
      </c>
      <c r="D58" s="35">
        <f t="shared" si="0"/>
        <v>41216.700000000004</v>
      </c>
      <c r="E58" s="35">
        <f t="shared" si="1"/>
        <v>46780.954500000007</v>
      </c>
      <c r="H58" s="180" t="e">
        <f t="shared" si="2"/>
        <v>#DIV/0!</v>
      </c>
    </row>
    <row r="59" spans="1:8">
      <c r="A59" s="175" t="s">
        <v>1317</v>
      </c>
      <c r="B59" s="32" t="s">
        <v>1318</v>
      </c>
      <c r="C59" s="33">
        <v>8883.7999999999993</v>
      </c>
      <c r="D59" s="35">
        <f t="shared" si="0"/>
        <v>9327.99</v>
      </c>
      <c r="E59" s="35">
        <f t="shared" si="1"/>
        <v>10587.26865</v>
      </c>
      <c r="H59" s="180" t="e">
        <f t="shared" si="2"/>
        <v>#DIV/0!</v>
      </c>
    </row>
    <row r="60" spans="1:8">
      <c r="A60" s="175" t="s">
        <v>1319</v>
      </c>
      <c r="B60" s="32" t="s">
        <v>1320</v>
      </c>
      <c r="C60" s="33">
        <v>10949.8</v>
      </c>
      <c r="D60" s="35">
        <f t="shared" si="0"/>
        <v>11497.289999999999</v>
      </c>
      <c r="E60" s="35">
        <f t="shared" si="1"/>
        <v>13049.424149999999</v>
      </c>
      <c r="H60" s="180" t="e">
        <f t="shared" si="2"/>
        <v>#DIV/0!</v>
      </c>
    </row>
    <row r="61" spans="1:8">
      <c r="A61" s="175" t="s">
        <v>1321</v>
      </c>
      <c r="B61" s="32" t="s">
        <v>1322</v>
      </c>
      <c r="C61" s="33">
        <v>6198</v>
      </c>
      <c r="D61" s="35">
        <f t="shared" si="0"/>
        <v>6507.9000000000005</v>
      </c>
      <c r="E61" s="35">
        <f t="shared" si="1"/>
        <v>7386.4665000000005</v>
      </c>
      <c r="H61" s="180" t="e">
        <f t="shared" si="2"/>
        <v>#DIV/0!</v>
      </c>
    </row>
    <row r="62" spans="1:8">
      <c r="A62" s="175" t="s">
        <v>1323</v>
      </c>
      <c r="B62" s="32" t="s">
        <v>1324</v>
      </c>
      <c r="C62" s="33">
        <v>4462.5600000000004</v>
      </c>
      <c r="D62" s="35">
        <f t="shared" si="0"/>
        <v>4685.688000000001</v>
      </c>
      <c r="E62" s="35">
        <f t="shared" si="1"/>
        <v>5318.2558800000015</v>
      </c>
      <c r="H62" s="180" t="e">
        <f t="shared" si="2"/>
        <v>#DIV/0!</v>
      </c>
    </row>
    <row r="63" spans="1:8">
      <c r="A63" s="175" t="s">
        <v>1325</v>
      </c>
      <c r="B63" s="32" t="s">
        <v>1326</v>
      </c>
      <c r="C63" s="33">
        <v>1570.16</v>
      </c>
      <c r="D63" s="35">
        <f t="shared" si="0"/>
        <v>1648.6680000000001</v>
      </c>
      <c r="E63" s="35">
        <f t="shared" si="1"/>
        <v>1871.2381800000001</v>
      </c>
      <c r="H63" s="180" t="e">
        <f t="shared" si="2"/>
        <v>#DIV/0!</v>
      </c>
    </row>
    <row r="64" spans="1:8">
      <c r="A64" s="175" t="s">
        <v>1327</v>
      </c>
      <c r="B64" s="32" t="s">
        <v>1328</v>
      </c>
      <c r="C64" s="33">
        <v>4958.3999999999996</v>
      </c>
      <c r="D64" s="35">
        <f t="shared" si="0"/>
        <v>5206.32</v>
      </c>
      <c r="E64" s="35">
        <f t="shared" si="1"/>
        <v>5909.1731999999993</v>
      </c>
      <c r="H64" s="180" t="e">
        <f t="shared" si="2"/>
        <v>#DIV/0!</v>
      </c>
    </row>
    <row r="65" spans="1:8">
      <c r="A65" s="175" t="s">
        <v>1329</v>
      </c>
      <c r="B65" s="32" t="s">
        <v>1330</v>
      </c>
      <c r="C65" s="33">
        <v>371.88</v>
      </c>
      <c r="D65" s="35">
        <f t="shared" si="0"/>
        <v>390.47399999999999</v>
      </c>
      <c r="E65" s="35">
        <f t="shared" si="1"/>
        <v>443.18799000000001</v>
      </c>
      <c r="H65" s="180" t="e">
        <f t="shared" si="2"/>
        <v>#DIV/0!</v>
      </c>
    </row>
    <row r="66" spans="1:8">
      <c r="A66" s="175" t="s">
        <v>1331</v>
      </c>
      <c r="B66" s="32" t="s">
        <v>1332</v>
      </c>
      <c r="C66" s="33">
        <v>5784.8</v>
      </c>
      <c r="D66" s="35">
        <f t="shared" si="0"/>
        <v>6074.0400000000009</v>
      </c>
      <c r="E66" s="35">
        <f t="shared" si="1"/>
        <v>6894.0354000000007</v>
      </c>
      <c r="H66" s="180" t="e">
        <f t="shared" si="2"/>
        <v>#DIV/0!</v>
      </c>
    </row>
    <row r="67" spans="1:8">
      <c r="A67" s="175" t="s">
        <v>1333</v>
      </c>
      <c r="B67" s="32" t="s">
        <v>1334</v>
      </c>
      <c r="C67" s="33">
        <v>7437.6</v>
      </c>
      <c r="D67" s="35">
        <f t="shared" si="0"/>
        <v>7809.4800000000005</v>
      </c>
      <c r="E67" s="35">
        <f t="shared" si="1"/>
        <v>8863.7597999999998</v>
      </c>
      <c r="H67" s="180" t="e">
        <f t="shared" si="2"/>
        <v>#DIV/0!</v>
      </c>
    </row>
    <row r="68" spans="1:8">
      <c r="A68" s="175" t="s">
        <v>1335</v>
      </c>
      <c r="B68" s="32" t="s">
        <v>1336</v>
      </c>
      <c r="C68" s="33">
        <v>13842.2</v>
      </c>
      <c r="D68" s="35">
        <f t="shared" si="0"/>
        <v>14534.310000000001</v>
      </c>
      <c r="E68" s="35">
        <f t="shared" si="1"/>
        <v>16496.441850000003</v>
      </c>
      <c r="H68" s="180" t="e">
        <f t="shared" si="2"/>
        <v>#DIV/0!</v>
      </c>
    </row>
    <row r="69" spans="1:8">
      <c r="A69" s="175" t="s">
        <v>1337</v>
      </c>
      <c r="B69" s="32" t="s">
        <v>1338</v>
      </c>
      <c r="C69" s="33">
        <v>6611.2</v>
      </c>
      <c r="D69" s="35">
        <f t="shared" si="0"/>
        <v>6941.76</v>
      </c>
      <c r="E69" s="35">
        <f t="shared" si="1"/>
        <v>7878.8976000000002</v>
      </c>
      <c r="H69" s="180" t="e">
        <f t="shared" si="2"/>
        <v>#DIV/0!</v>
      </c>
    </row>
    <row r="70" spans="1:8">
      <c r="A70" s="175" t="s">
        <v>1339</v>
      </c>
      <c r="B70" s="32" t="s">
        <v>1340</v>
      </c>
      <c r="C70" s="33">
        <v>2479.1999999999998</v>
      </c>
      <c r="D70" s="35">
        <f t="shared" si="0"/>
        <v>2603.16</v>
      </c>
      <c r="E70" s="35">
        <f t="shared" si="1"/>
        <v>2954.5865999999996</v>
      </c>
      <c r="H70" s="180" t="e">
        <f t="shared" si="2"/>
        <v>#DIV/0!</v>
      </c>
    </row>
    <row r="71" spans="1:8">
      <c r="A71" s="175" t="s">
        <v>1341</v>
      </c>
      <c r="B71" s="32" t="s">
        <v>1318</v>
      </c>
      <c r="C71" s="33">
        <v>14255.4</v>
      </c>
      <c r="D71" s="35">
        <f t="shared" si="0"/>
        <v>14968.17</v>
      </c>
      <c r="E71" s="35">
        <f t="shared" si="1"/>
        <v>16988.872950000001</v>
      </c>
      <c r="H71" s="180" t="e">
        <f t="shared" si="2"/>
        <v>#DIV/0!</v>
      </c>
    </row>
    <row r="72" spans="1:8">
      <c r="A72" s="175" t="s">
        <v>1342</v>
      </c>
      <c r="B72" s="187" t="s">
        <v>1343</v>
      </c>
      <c r="C72" s="33">
        <v>3305.6</v>
      </c>
      <c r="D72" s="186">
        <f t="shared" ref="D72" si="3">C72*1.05</f>
        <v>3470.88</v>
      </c>
      <c r="E72" s="186">
        <f t="shared" ref="E72" si="4">D72*1.135</f>
        <v>3939.4488000000001</v>
      </c>
      <c r="H72" s="180" t="e">
        <f t="shared" ref="H72:H82" si="5">(C72-G72)/G72</f>
        <v>#DIV/0!</v>
      </c>
    </row>
    <row r="73" spans="1:8">
      <c r="A73" s="175">
        <v>2354224</v>
      </c>
      <c r="B73" s="32" t="s">
        <v>3063</v>
      </c>
      <c r="C73" s="33">
        <v>38357.175000000003</v>
      </c>
      <c r="D73" s="102"/>
      <c r="E73" s="102"/>
      <c r="H73" s="180" t="e">
        <f t="shared" si="5"/>
        <v>#DIV/0!</v>
      </c>
    </row>
    <row r="74" spans="1:8">
      <c r="A74" s="175">
        <v>2351532</v>
      </c>
      <c r="B74" s="32" t="s">
        <v>3064</v>
      </c>
      <c r="C74" s="33">
        <v>15342.870000000003</v>
      </c>
      <c r="D74" s="102"/>
      <c r="E74" s="102"/>
      <c r="H74" s="180" t="e">
        <f t="shared" si="5"/>
        <v>#DIV/0!</v>
      </c>
    </row>
    <row r="75" spans="1:8">
      <c r="A75" s="175">
        <v>2353792</v>
      </c>
      <c r="B75" s="32" t="s">
        <v>3064</v>
      </c>
      <c r="C75" s="33">
        <v>35800.030000000006</v>
      </c>
      <c r="D75" s="102"/>
      <c r="E75" s="102"/>
      <c r="H75" s="180" t="e">
        <f t="shared" si="5"/>
        <v>#DIV/0!</v>
      </c>
    </row>
    <row r="76" spans="1:8">
      <c r="A76" s="175">
        <v>2351560</v>
      </c>
      <c r="B76" s="32" t="s">
        <v>3064</v>
      </c>
      <c r="C76" s="33">
        <v>32220.027000000002</v>
      </c>
      <c r="D76" s="102"/>
      <c r="E76" s="102"/>
      <c r="H76" s="180" t="e">
        <f t="shared" si="5"/>
        <v>#DIV/0!</v>
      </c>
    </row>
    <row r="77" spans="1:8">
      <c r="A77" s="175">
        <v>2354252</v>
      </c>
      <c r="B77" s="32" t="s">
        <v>3065</v>
      </c>
      <c r="C77" s="33">
        <v>69810.058499999999</v>
      </c>
      <c r="D77" s="102"/>
      <c r="E77" s="102"/>
      <c r="H77" s="180" t="e">
        <f t="shared" si="5"/>
        <v>#DIV/0!</v>
      </c>
    </row>
    <row r="78" spans="1:8">
      <c r="A78" s="175">
        <v>2355803</v>
      </c>
      <c r="B78" s="32" t="s">
        <v>3066</v>
      </c>
      <c r="C78" s="33">
        <v>4091.4320000000007</v>
      </c>
      <c r="D78" s="102"/>
      <c r="E78" s="102"/>
      <c r="H78" s="180" t="e">
        <f t="shared" si="5"/>
        <v>#DIV/0!</v>
      </c>
    </row>
    <row r="79" spans="1:8">
      <c r="A79" s="175">
        <v>2355895</v>
      </c>
      <c r="B79" s="32" t="s">
        <v>3067</v>
      </c>
      <c r="C79" s="33">
        <v>4602.8609999999999</v>
      </c>
      <c r="D79" s="102"/>
      <c r="E79" s="102"/>
      <c r="H79" s="180" t="e">
        <f t="shared" si="5"/>
        <v>#DIV/0!</v>
      </c>
    </row>
    <row r="80" spans="1:8">
      <c r="A80" s="175">
        <v>2355619</v>
      </c>
      <c r="B80" s="32" t="s">
        <v>3068</v>
      </c>
      <c r="C80" s="33">
        <v>14831.441000000001</v>
      </c>
      <c r="D80" s="102"/>
      <c r="E80" s="102"/>
      <c r="H80" s="180" t="e">
        <f t="shared" si="5"/>
        <v>#DIV/0!</v>
      </c>
    </row>
    <row r="81" spans="1:8">
      <c r="A81" s="175">
        <v>2355041</v>
      </c>
      <c r="B81" s="32" t="s">
        <v>3069</v>
      </c>
      <c r="C81" s="33">
        <v>14320.012000000001</v>
      </c>
      <c r="D81" s="102"/>
      <c r="E81" s="102"/>
      <c r="H81" s="180" t="e">
        <f t="shared" si="5"/>
        <v>#DIV/0!</v>
      </c>
    </row>
    <row r="82" spans="1:8">
      <c r="H82" s="180" t="e">
        <f t="shared" si="5"/>
        <v>#DIV/0!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>
  <dimension ref="A1:G115"/>
  <sheetViews>
    <sheetView workbookViewId="0">
      <selection activeCell="H9" sqref="H9"/>
    </sheetView>
  </sheetViews>
  <sheetFormatPr defaultColWidth="8.85546875" defaultRowHeight="15"/>
  <cols>
    <col min="1" max="1" width="12" customWidth="1"/>
    <col min="2" max="2" width="40.140625" customWidth="1"/>
    <col min="3" max="5" width="17.42578125" customWidth="1"/>
    <col min="6" max="6" width="0" hidden="1" customWidth="1"/>
    <col min="7" max="7" width="14.42578125" customWidth="1"/>
  </cols>
  <sheetData>
    <row r="1" spans="1:7" ht="15.75">
      <c r="A1" s="52" t="s">
        <v>1346</v>
      </c>
      <c r="B1" s="101" t="str">
        <f>Summary!B28</f>
        <v>Viessman</v>
      </c>
      <c r="C1" s="101"/>
      <c r="D1" s="101"/>
      <c r="E1" s="101"/>
      <c r="F1" s="101"/>
      <c r="G1" s="101"/>
    </row>
    <row r="2" spans="1:7">
      <c r="A2" s="50" t="s">
        <v>1347</v>
      </c>
      <c r="B2" s="166">
        <f>Summary!F28</f>
        <v>41655</v>
      </c>
      <c r="C2" s="101"/>
      <c r="D2" s="101"/>
      <c r="E2" s="101"/>
      <c r="F2" s="101"/>
      <c r="G2" s="101"/>
    </row>
    <row r="3" spans="1:7">
      <c r="A3" s="50" t="s">
        <v>1348</v>
      </c>
      <c r="B3" s="101" t="str">
        <f>Summary!C28</f>
        <v>RUSY12022LAS</v>
      </c>
      <c r="C3" s="101"/>
      <c r="D3" s="101"/>
      <c r="E3" s="101"/>
      <c r="F3" s="101"/>
      <c r="G3" s="101"/>
    </row>
    <row r="4" spans="1:7">
      <c r="A4" s="101"/>
      <c r="B4" s="101"/>
      <c r="C4" s="101"/>
      <c r="D4" s="101"/>
      <c r="E4" s="101"/>
      <c r="F4" s="101"/>
      <c r="G4" s="101"/>
    </row>
    <row r="5" spans="1:7" ht="40.5">
      <c r="A5" s="116" t="s">
        <v>3123</v>
      </c>
      <c r="B5" s="116" t="s">
        <v>1289</v>
      </c>
      <c r="C5" s="197" t="s">
        <v>1344</v>
      </c>
      <c r="D5" s="197" t="s">
        <v>1345</v>
      </c>
      <c r="E5" s="197" t="s">
        <v>3127</v>
      </c>
      <c r="F5" s="101"/>
      <c r="G5" s="197" t="s">
        <v>1371</v>
      </c>
    </row>
    <row r="6" spans="1:7">
      <c r="A6" s="245"/>
      <c r="B6" s="119"/>
      <c r="C6" s="197" t="s">
        <v>1290</v>
      </c>
      <c r="D6" s="107" t="s">
        <v>1290</v>
      </c>
      <c r="E6" s="107" t="s">
        <v>1290</v>
      </c>
      <c r="F6" s="101"/>
      <c r="G6" s="101"/>
    </row>
    <row r="7" spans="1:7">
      <c r="A7" s="198" t="s">
        <v>1000</v>
      </c>
      <c r="B7" s="32" t="str">
        <f>VLOOKUP(A7,[1]PN!B1:D1898, 3, FALSE)</f>
        <v>X658dme</v>
      </c>
      <c r="C7" s="33">
        <v>101117.97</v>
      </c>
      <c r="D7" s="34">
        <f>C7*1.05</f>
        <v>106173.86850000001</v>
      </c>
      <c r="E7" s="34">
        <f>D7*1.05</f>
        <v>111482.56192500002</v>
      </c>
      <c r="F7" s="102">
        <f>VLOOKUP(A7,[1]PN!B1:C1898, 2, FALSE)</f>
        <v>113950.2</v>
      </c>
      <c r="G7" s="180">
        <f>(C7-F7)/F7</f>
        <v>-0.11261261498444054</v>
      </c>
    </row>
    <row r="8" spans="1:7">
      <c r="A8" s="182" t="s">
        <v>1060</v>
      </c>
      <c r="B8" s="32" t="str">
        <f>VLOOKUP(A8,[1]PN!B2:D1899, 3, FALSE)</f>
        <v>T654dtn</v>
      </c>
      <c r="C8" s="33">
        <v>39553.194000000003</v>
      </c>
      <c r="D8" s="34">
        <f t="shared" ref="D8:E71" si="0">C8*1.05</f>
        <v>41530.853700000007</v>
      </c>
      <c r="E8" s="34">
        <f t="shared" si="0"/>
        <v>43607.396385000007</v>
      </c>
      <c r="F8" s="102">
        <f>VLOOKUP(A8,[1]PN!B2:C1899, 2, FALSE)</f>
        <v>44979.199999999997</v>
      </c>
      <c r="G8" s="180">
        <f t="shared" ref="G8:G71" si="1">(C8-F8)/F8</f>
        <v>-0.12063367067444496</v>
      </c>
    </row>
    <row r="9" spans="1:7">
      <c r="A9" s="182" t="s">
        <v>1132</v>
      </c>
      <c r="B9" s="32" t="str">
        <f>VLOOKUP(A9,[1]PN!B3:D1900, 3, FALSE)</f>
        <v>X950de</v>
      </c>
      <c r="C9" s="33">
        <v>281084.60000000003</v>
      </c>
      <c r="D9" s="34">
        <f t="shared" si="0"/>
        <v>295138.83000000007</v>
      </c>
      <c r="E9" s="34">
        <f t="shared" si="0"/>
        <v>309895.77150000009</v>
      </c>
      <c r="F9" s="102">
        <f>VLOOKUP(A9,[1]PN!B3:C1900, 2, FALSE)</f>
        <v>277640.3</v>
      </c>
      <c r="G9" s="180">
        <f t="shared" si="1"/>
        <v>1.2405619789346312E-2</v>
      </c>
    </row>
    <row r="10" spans="1:7">
      <c r="A10" s="182" t="s">
        <v>1130</v>
      </c>
      <c r="B10" s="32" t="str">
        <f>VLOOKUP(A10,[1]PN!B4:D1901, 3, FALSE)</f>
        <v>C950de</v>
      </c>
      <c r="C10" s="33">
        <v>103681.15550000001</v>
      </c>
      <c r="D10" s="34">
        <f t="shared" si="0"/>
        <v>108865.21327500002</v>
      </c>
      <c r="E10" s="34">
        <f t="shared" si="0"/>
        <v>114308.47393875002</v>
      </c>
      <c r="F10" s="102">
        <f>VLOOKUP(A10,[1]PN!B4:C1901, 2, FALSE)</f>
        <v>108497.2</v>
      </c>
      <c r="G10" s="180">
        <f t="shared" si="1"/>
        <v>-4.4388652426053291E-2</v>
      </c>
    </row>
    <row r="11" spans="1:7">
      <c r="A11" s="198" t="s">
        <v>1082</v>
      </c>
      <c r="B11" s="32" t="str">
        <f>VLOOKUP(A11,[1]PN!B5:D1902, 3, FALSE)</f>
        <v>C792dte</v>
      </c>
      <c r="C11" s="33">
        <v>47272.953000000009</v>
      </c>
      <c r="D11" s="34">
        <f t="shared" si="0"/>
        <v>49636.600650000008</v>
      </c>
      <c r="E11" s="34">
        <f t="shared" si="0"/>
        <v>52118.430682500009</v>
      </c>
      <c r="F11" s="102">
        <f>VLOOKUP(A11,[1]PN!B5:C1902, 2, FALSE)</f>
        <v>49473.899999999994</v>
      </c>
      <c r="G11" s="180">
        <f t="shared" si="1"/>
        <v>-4.4487032556559836E-2</v>
      </c>
    </row>
    <row r="12" spans="1:7">
      <c r="A12" s="182" t="s">
        <v>1214</v>
      </c>
      <c r="B12" s="32" t="str">
        <f>VLOOKUP(A12,[1]PN!B6:D1903, 3, FALSE)</f>
        <v>MS811dtn</v>
      </c>
      <c r="C12" s="33">
        <v>32216.000000000004</v>
      </c>
      <c r="D12" s="34">
        <f t="shared" si="0"/>
        <v>33826.800000000003</v>
      </c>
      <c r="E12" s="34">
        <f t="shared" si="0"/>
        <v>35518.140000000007</v>
      </c>
      <c r="F12" s="102">
        <f>VLOOKUP(A12,[1]PN!B6:C1903, 2, FALSE)</f>
        <v>37034.9</v>
      </c>
      <c r="G12" s="180">
        <f t="shared" si="1"/>
        <v>-0.13011780779750987</v>
      </c>
    </row>
    <row r="13" spans="1:7">
      <c r="A13" s="182" t="s">
        <v>1176</v>
      </c>
      <c r="B13" s="32" t="str">
        <f>VLOOKUP(A13,[1]PN!B7:D1904, 3, FALSE)</f>
        <v>MS610dn</v>
      </c>
      <c r="C13" s="33">
        <v>14808.084400000002</v>
      </c>
      <c r="D13" s="34">
        <f t="shared" si="0"/>
        <v>15548.488620000002</v>
      </c>
      <c r="E13" s="34">
        <f t="shared" si="0"/>
        <v>16325.913051000003</v>
      </c>
      <c r="F13" s="102">
        <f>VLOOKUP(A13,[1]PN!B7:C1904, 2, FALSE)</f>
        <v>19993.400000000001</v>
      </c>
      <c r="G13" s="180">
        <f t="shared" si="1"/>
        <v>-0.25935136595076375</v>
      </c>
    </row>
    <row r="14" spans="1:7">
      <c r="A14" s="182" t="s">
        <v>1192</v>
      </c>
      <c r="B14" s="32" t="str">
        <f>VLOOKUP(A14,[1]PN!B8:D1905, 3, FALSE)</f>
        <v>MX511dhe</v>
      </c>
      <c r="C14" s="33">
        <v>33021.4</v>
      </c>
      <c r="D14" s="34">
        <f t="shared" si="0"/>
        <v>34672.47</v>
      </c>
      <c r="E14" s="34">
        <f t="shared" si="0"/>
        <v>36406.093500000003</v>
      </c>
      <c r="F14" s="102">
        <f>VLOOKUP(A14,[1]PN!B8:C1905, 2, FALSE)</f>
        <v>35574</v>
      </c>
      <c r="G14" s="180">
        <f t="shared" si="1"/>
        <v>-7.1754652274132746E-2</v>
      </c>
    </row>
    <row r="15" spans="1:7">
      <c r="A15" s="246" t="s">
        <v>1280</v>
      </c>
      <c r="B15" s="32" t="str">
        <f>VLOOKUP(A15,[1]PN!B9:D1906, 3, FALSE)</f>
        <v>CX510dhe</v>
      </c>
      <c r="C15" s="33">
        <v>36243</v>
      </c>
      <c r="D15" s="34">
        <f t="shared" si="0"/>
        <v>38055.15</v>
      </c>
      <c r="E15" s="34">
        <f t="shared" si="0"/>
        <v>39957.907500000001</v>
      </c>
      <c r="F15" s="102">
        <f>VLOOKUP(A15,[1]PN!B9:C1906, 2, FALSE)</f>
        <v>40513.199999999997</v>
      </c>
      <c r="G15" s="180">
        <f t="shared" si="1"/>
        <v>-0.10540268356979941</v>
      </c>
    </row>
    <row r="16" spans="1:7">
      <c r="A16" s="246" t="s">
        <v>1278</v>
      </c>
      <c r="B16" s="32" t="str">
        <f>VLOOKUP(A16,[1]PN!B10:D1907, 3, FALSE)</f>
        <v>CX510de</v>
      </c>
      <c r="C16" s="33">
        <v>18121.5</v>
      </c>
      <c r="D16" s="34">
        <f t="shared" si="0"/>
        <v>19027.575000000001</v>
      </c>
      <c r="E16" s="34">
        <f t="shared" si="0"/>
        <v>19978.953750000001</v>
      </c>
      <c r="F16" s="102">
        <f>VLOOKUP(A16,[1]PN!B10:C1907, 2, FALSE)</f>
        <v>36318.800000000003</v>
      </c>
      <c r="G16" s="180">
        <f t="shared" si="1"/>
        <v>-0.50104353668072743</v>
      </c>
    </row>
    <row r="17" spans="1:7">
      <c r="A17" s="182" t="s">
        <v>1182</v>
      </c>
      <c r="B17" s="32" t="str">
        <f>VLOOKUP(A17,[1]PN!B11:D1908, 3, FALSE)</f>
        <v>MX310dn</v>
      </c>
      <c r="C17" s="33">
        <v>8980.2100000000009</v>
      </c>
      <c r="D17" s="34">
        <f t="shared" si="0"/>
        <v>9429.2205000000013</v>
      </c>
      <c r="E17" s="34">
        <f t="shared" si="0"/>
        <v>9900.6815250000018</v>
      </c>
      <c r="F17" s="102">
        <f>VLOOKUP(A17,[1]PN!B11:C1908, 2, FALSE)</f>
        <v>11260.2</v>
      </c>
      <c r="G17" s="180">
        <f t="shared" si="1"/>
        <v>-0.20248219392195518</v>
      </c>
    </row>
    <row r="18" spans="1:7">
      <c r="A18" s="182" t="s">
        <v>257</v>
      </c>
      <c r="B18" s="32" t="str">
        <f>VLOOKUP(A18,[1]PN!B12:D1909, 3, FALSE)</f>
        <v>FORMS CARDX65XE F+BC CARD</v>
      </c>
      <c r="C18" s="33">
        <v>7997.6220000000003</v>
      </c>
      <c r="D18" s="34">
        <f t="shared" si="0"/>
        <v>8397.5030999999999</v>
      </c>
      <c r="E18" s="34">
        <f t="shared" si="0"/>
        <v>8817.3782549999996</v>
      </c>
      <c r="F18" s="102">
        <f>VLOOKUP(A18,[1]PN!B12:C1909, 2, FALSE)</f>
        <v>10160.5</v>
      </c>
      <c r="G18" s="180">
        <f t="shared" si="1"/>
        <v>-0.21287121696766889</v>
      </c>
    </row>
    <row r="19" spans="1:7">
      <c r="A19" s="182" t="s">
        <v>397</v>
      </c>
      <c r="B19" s="32" t="str">
        <f>VLOOKUP(A19,[1]PN!B13:D1910, 3, FALSE)</f>
        <v>Lexmark T65x 5-Bin Mailbox</v>
      </c>
      <c r="C19" s="33">
        <v>11259.492000000002</v>
      </c>
      <c r="D19" s="34">
        <f t="shared" si="0"/>
        <v>11822.466600000003</v>
      </c>
      <c r="E19" s="34">
        <f t="shared" si="0"/>
        <v>12413.589930000004</v>
      </c>
      <c r="F19" s="102">
        <f>VLOOKUP(A19,[1]PN!B13:C1910, 2, FALSE)</f>
        <v>13458.9</v>
      </c>
      <c r="G19" s="180">
        <f t="shared" si="1"/>
        <v>-0.16341662394400713</v>
      </c>
    </row>
    <row r="20" spans="1:7">
      <c r="A20" s="182" t="s">
        <v>385</v>
      </c>
      <c r="B20" s="32" t="str">
        <f>VLOOKUP(A20,[1]PN!B14:D1911, 3, FALSE)</f>
        <v>FORMS CARDT654 F+BC CARD</v>
      </c>
      <c r="C20" s="33">
        <v>7993.5950000000003</v>
      </c>
      <c r="D20" s="34">
        <f t="shared" si="0"/>
        <v>8393.2747500000005</v>
      </c>
      <c r="E20" s="34">
        <f t="shared" si="0"/>
        <v>8812.9384875000014</v>
      </c>
      <c r="F20" s="102">
        <f>VLOOKUP(A20,[1]PN!B14:C1911, 2, FALSE)</f>
        <v>10160.5</v>
      </c>
      <c r="G20" s="180">
        <f t="shared" si="1"/>
        <v>-0.21326755573052505</v>
      </c>
    </row>
    <row r="21" spans="1:7">
      <c r="A21" s="182" t="s">
        <v>223</v>
      </c>
      <c r="B21" s="32" t="str">
        <f>VLOOKUP(A21,[1]PN!B15:D1912, 3, FALSE)</f>
        <v>TOP ASM   TLI 80GB/160GB HD (F</v>
      </c>
      <c r="C21" s="33">
        <v>12620.618</v>
      </c>
      <c r="D21" s="34">
        <f t="shared" si="0"/>
        <v>13251.6489</v>
      </c>
      <c r="E21" s="34">
        <f t="shared" si="0"/>
        <v>13914.231345</v>
      </c>
      <c r="F21" s="102">
        <f>VLOOKUP(A21,[1]PN!B15:C1912, 2, FALSE)</f>
        <v>16198.699999999999</v>
      </c>
      <c r="G21" s="180">
        <f t="shared" si="1"/>
        <v>-0.22088698475803606</v>
      </c>
    </row>
    <row r="22" spans="1:7">
      <c r="A22" s="182" t="s">
        <v>370</v>
      </c>
      <c r="B22" s="32" t="str">
        <f>VLOOKUP(A22,[1]PN!B16:D1913, 3, FALSE)</f>
        <v>OPTION    JR 550 OPTION TRAY</v>
      </c>
      <c r="C22" s="33">
        <v>6125.067</v>
      </c>
      <c r="D22" s="34">
        <f t="shared" si="0"/>
        <v>6431.32035</v>
      </c>
      <c r="E22" s="34">
        <f t="shared" si="0"/>
        <v>6752.8863675000002</v>
      </c>
      <c r="F22" s="102">
        <f>VLOOKUP(A22,[1]PN!B16:C1913, 2, FALSE)</f>
        <v>7846.9999999999991</v>
      </c>
      <c r="G22" s="180">
        <f t="shared" si="1"/>
        <v>-0.21943838409583272</v>
      </c>
    </row>
    <row r="23" spans="1:7">
      <c r="A23" s="182" t="s">
        <v>251</v>
      </c>
      <c r="B23" s="32" t="str">
        <f>VLOOKUP(A23,[1]PN!B17:D1914, 3, FALSE)</f>
        <v>CASTER    T65X-CASTER BASE</v>
      </c>
      <c r="C23" s="33">
        <v>9644.6650000000009</v>
      </c>
      <c r="D23" s="34">
        <f t="shared" si="0"/>
        <v>10126.898250000002</v>
      </c>
      <c r="E23" s="34">
        <f t="shared" si="0"/>
        <v>10633.243162500003</v>
      </c>
      <c r="F23" s="102">
        <f>VLOOKUP(A23,[1]PN!B17:C1914, 2, FALSE)</f>
        <v>10080.699999999999</v>
      </c>
      <c r="G23" s="180">
        <f t="shared" si="1"/>
        <v>-4.3254436695864186E-2</v>
      </c>
    </row>
    <row r="24" spans="1:7">
      <c r="A24" s="182" t="s">
        <v>372</v>
      </c>
      <c r="B24" s="32" t="str">
        <f>VLOOKUP(A24,[1]PN!B18:D1915, 3, FALSE)</f>
        <v>OPTION    HIGH CAPACITY INPUT</v>
      </c>
      <c r="C24" s="33">
        <v>13281.046000000002</v>
      </c>
      <c r="D24" s="34">
        <f t="shared" si="0"/>
        <v>13945.098300000003</v>
      </c>
      <c r="E24" s="34">
        <f t="shared" si="0"/>
        <v>14642.353215000005</v>
      </c>
      <c r="F24" s="102">
        <f>VLOOKUP(A24,[1]PN!B18:C1915, 2, FALSE)</f>
        <v>16837.099999999999</v>
      </c>
      <c r="G24" s="180">
        <f t="shared" si="1"/>
        <v>-0.21120347328221586</v>
      </c>
    </row>
    <row r="25" spans="1:7">
      <c r="A25" s="182" t="s">
        <v>427</v>
      </c>
      <c r="B25" s="32" t="str">
        <f>VLOOKUP(A25,[1]PN!B19:D1916, 3, FALSE)</f>
        <v>FORMS CARDX46X F+BC CARD</v>
      </c>
      <c r="C25" s="33">
        <v>7985.5410000000011</v>
      </c>
      <c r="D25" s="34">
        <f t="shared" si="0"/>
        <v>8384.8180500000017</v>
      </c>
      <c r="E25" s="34">
        <f t="shared" si="0"/>
        <v>8804.0589525000014</v>
      </c>
      <c r="F25" s="102">
        <f>VLOOKUP(A25,[1]PN!B19:C1916, 2, FALSE)</f>
        <v>10160.5</v>
      </c>
      <c r="G25" s="180">
        <f t="shared" si="1"/>
        <v>-0.21406023325623727</v>
      </c>
    </row>
    <row r="26" spans="1:7">
      <c r="A26" s="182" t="s">
        <v>339</v>
      </c>
      <c r="B26" s="32" t="str">
        <f>VLOOKUP(A26,[1]PN!B20:D1917, 3, FALSE)</f>
        <v>BAR CD CRDC73X F+BC CARD</v>
      </c>
      <c r="C26" s="33">
        <v>8194.9450000000015</v>
      </c>
      <c r="D26" s="34">
        <f t="shared" si="0"/>
        <v>8604.6922500000019</v>
      </c>
      <c r="E26" s="34">
        <f t="shared" si="0"/>
        <v>9034.9268625000022</v>
      </c>
      <c r="F26" s="102">
        <f>VLOOKUP(A26,[1]PN!B20:C1917, 2, FALSE)</f>
        <v>10160.5</v>
      </c>
      <c r="G26" s="180">
        <f t="shared" si="1"/>
        <v>-0.19345061758771698</v>
      </c>
    </row>
    <row r="27" spans="1:7">
      <c r="A27" s="182" t="s">
        <v>474</v>
      </c>
      <c r="B27" s="32" t="str">
        <f>VLOOKUP(A27,[1]PN!B21:D1918, 3, FALSE)</f>
        <v>FORMS CARD X73xe F+BC Card</v>
      </c>
      <c r="C27" s="33">
        <v>8194.9450000000015</v>
      </c>
      <c r="D27" s="34">
        <f t="shared" si="0"/>
        <v>8604.6922500000019</v>
      </c>
      <c r="E27" s="34">
        <f t="shared" si="0"/>
        <v>9034.9268625000022</v>
      </c>
      <c r="F27" s="102">
        <f>VLOOKUP(A27,[1]PN!B21:C1918, 2, FALSE)</f>
        <v>10160.5</v>
      </c>
      <c r="G27" s="180">
        <f t="shared" si="1"/>
        <v>-0.19345061758771698</v>
      </c>
    </row>
    <row r="28" spans="1:7">
      <c r="A28" s="182" t="s">
        <v>249</v>
      </c>
      <c r="B28" s="32" t="str">
        <f>VLOOKUP(A28,[1]PN!B22:D1919, 3, FALSE)</f>
        <v>TRAY OPT  550-M OPTION TRAY</v>
      </c>
      <c r="C28" s="33">
        <v>8046.3487000000005</v>
      </c>
      <c r="D28" s="34">
        <f t="shared" si="0"/>
        <v>8448.6661350000013</v>
      </c>
      <c r="E28" s="34">
        <f t="shared" si="0"/>
        <v>8871.0994417500024</v>
      </c>
      <c r="F28" s="102">
        <f>VLOOKUP(A28,[1]PN!B22:C1919, 2, FALSE)</f>
        <v>7846.9999999999991</v>
      </c>
      <c r="G28" s="180">
        <f t="shared" si="1"/>
        <v>2.5404447559577086E-2</v>
      </c>
    </row>
    <row r="29" spans="1:7">
      <c r="A29" s="182" t="s">
        <v>419</v>
      </c>
      <c r="B29" s="32" t="str">
        <f>VLOOKUP(A29,[1]PN!B23:D1920, 3, FALSE)</f>
        <v>TRAY      ASM 550 WITH PACKAGI</v>
      </c>
      <c r="C29" s="33">
        <v>4341.1060000000007</v>
      </c>
      <c r="D29" s="34">
        <f t="shared" si="0"/>
        <v>4558.1613000000007</v>
      </c>
      <c r="E29" s="34">
        <f t="shared" si="0"/>
        <v>4786.0693650000012</v>
      </c>
      <c r="F29" s="102">
        <f>VLOOKUP(A29,[1]PN!B23:C1920, 2, FALSE)</f>
        <v>4202.8</v>
      </c>
      <c r="G29" s="180">
        <f t="shared" si="1"/>
        <v>3.2908061292471799E-2</v>
      </c>
    </row>
    <row r="30" spans="1:7">
      <c r="A30" s="182" t="s">
        <v>421</v>
      </c>
      <c r="B30" s="32" t="str">
        <f>VLOOKUP(A30,[1]PN!B24:D1921, 3, FALSE)</f>
        <v>FORMS CARD E460 Forms + Bar Code Card w/</v>
      </c>
      <c r="C30" s="33">
        <v>12223.958500000001</v>
      </c>
      <c r="D30" s="34">
        <f t="shared" si="0"/>
        <v>12835.156425000001</v>
      </c>
      <c r="E30" s="34">
        <f t="shared" si="0"/>
        <v>13476.914246250002</v>
      </c>
      <c r="F30" s="102">
        <f>VLOOKUP(A30,[1]PN!B24:C1921, 2, FALSE)</f>
        <v>12767.3</v>
      </c>
      <c r="G30" s="180">
        <f t="shared" si="1"/>
        <v>-4.2557275226555238E-2</v>
      </c>
    </row>
    <row r="31" spans="1:7">
      <c r="A31" s="182" t="s">
        <v>283</v>
      </c>
      <c r="B31" s="32" t="str">
        <f>VLOOKUP(A31,[1]PN!B25:D1922, 3, FALSE)</f>
        <v xml:space="preserve">Booklet Finisher 4-hole </v>
      </c>
      <c r="C31" s="33">
        <v>96245.3</v>
      </c>
      <c r="D31" s="34">
        <f t="shared" si="0"/>
        <v>101057.565</v>
      </c>
      <c r="E31" s="34">
        <f t="shared" si="0"/>
        <v>106110.44325000001</v>
      </c>
      <c r="F31" s="102">
        <f>VLOOKUP(A31,[1]PN!B25:C1922, 2, FALSE)</f>
        <v>116423.99999999999</v>
      </c>
      <c r="G31" s="180">
        <f t="shared" si="1"/>
        <v>-0.17332079296364997</v>
      </c>
    </row>
    <row r="32" spans="1:7">
      <c r="A32" s="182" t="s">
        <v>291</v>
      </c>
      <c r="B32" s="32" t="str">
        <f>VLOOKUP(A32,[1]PN!B26:D1923, 3, FALSE)</f>
        <v>Lexmark X95x Forms and Bar Code Card</v>
      </c>
      <c r="C32" s="33">
        <v>7892.920000000001</v>
      </c>
      <c r="D32" s="34">
        <f t="shared" si="0"/>
        <v>8287.5660000000007</v>
      </c>
      <c r="E32" s="34">
        <f t="shared" si="0"/>
        <v>8701.944300000001</v>
      </c>
      <c r="F32" s="102">
        <f>VLOOKUP(A32,[1]PN!B26:C1923, 2, FALSE)</f>
        <v>10133.9</v>
      </c>
      <c r="G32" s="180">
        <f t="shared" si="1"/>
        <v>-0.22113697589279535</v>
      </c>
    </row>
    <row r="33" spans="1:7">
      <c r="A33" s="182" t="s">
        <v>241</v>
      </c>
      <c r="B33" s="32" t="str">
        <f>VLOOKUP(A33,[1]PN!B27:D1924, 3, FALSE)</f>
        <v>6500e Forms and Bar Code Card</v>
      </c>
      <c r="C33" s="33">
        <v>9711.1105000000007</v>
      </c>
      <c r="D33" s="34">
        <f t="shared" si="0"/>
        <v>10196.666025</v>
      </c>
      <c r="E33" s="34">
        <f t="shared" si="0"/>
        <v>10706.499326250001</v>
      </c>
      <c r="F33" s="102">
        <f>VLOOKUP(A33,[1]PN!B27:C1924, 2, FALSE)</f>
        <v>10160.5</v>
      </c>
      <c r="G33" s="180">
        <f t="shared" si="1"/>
        <v>-4.4229073372373341E-2</v>
      </c>
    </row>
    <row r="34" spans="1:7">
      <c r="A34" s="182" t="s">
        <v>285</v>
      </c>
      <c r="B34" s="32" t="str">
        <f>VLOOKUP(A34,[1]PN!B28:D1925, 3, FALSE)</f>
        <v>Lexmark C950 Forms and Bar Code Card</v>
      </c>
      <c r="C34" s="33">
        <v>9684.9350000000013</v>
      </c>
      <c r="D34" s="34">
        <f t="shared" si="0"/>
        <v>10169.181750000002</v>
      </c>
      <c r="E34" s="34">
        <f t="shared" si="0"/>
        <v>10677.640837500003</v>
      </c>
      <c r="F34" s="102">
        <f>VLOOKUP(A34,[1]PN!B28:C1925, 2, FALSE)</f>
        <v>10133.9</v>
      </c>
      <c r="G34" s="180">
        <f t="shared" si="1"/>
        <v>-4.4303279092945298E-2</v>
      </c>
    </row>
    <row r="35" spans="1:7">
      <c r="A35" s="182" t="s">
        <v>357</v>
      </c>
      <c r="B35" s="32" t="str">
        <f>VLOOKUP(A35,[1]PN!B29:D1926, 3, FALSE)</f>
        <v>Lexmark Hard Disk Drive (160+GB)</v>
      </c>
      <c r="C35" s="33">
        <v>16659.699000000001</v>
      </c>
      <c r="D35" s="34">
        <f t="shared" si="0"/>
        <v>17492.683950000002</v>
      </c>
      <c r="E35" s="34">
        <f t="shared" si="0"/>
        <v>18367.318147500002</v>
      </c>
      <c r="F35" s="102">
        <f>VLOOKUP(A35,[1]PN!B29:C1926, 2, FALSE)</f>
        <v>16198.699999999999</v>
      </c>
      <c r="G35" s="180">
        <f t="shared" si="1"/>
        <v>2.8459012142949845E-2</v>
      </c>
    </row>
    <row r="36" spans="1:7">
      <c r="A36" s="182" t="s">
        <v>273</v>
      </c>
      <c r="B36" s="32" t="str">
        <f>VLOOKUP(A36,[1]PN!B30:D1927, 3, FALSE)</f>
        <v xml:space="preserve">520-Sheet Drawer Stand w/ Cabinet </v>
      </c>
      <c r="C36" s="33">
        <v>18802.063000000002</v>
      </c>
      <c r="D36" s="34">
        <f t="shared" si="0"/>
        <v>19742.166150000005</v>
      </c>
      <c r="E36" s="34">
        <f t="shared" si="0"/>
        <v>20729.274457500007</v>
      </c>
      <c r="F36" s="102">
        <f>VLOOKUP(A36,[1]PN!B30:C1927, 2, FALSE)</f>
        <v>18273.5</v>
      </c>
      <c r="G36" s="180">
        <f t="shared" si="1"/>
        <v>2.8925110132158694E-2</v>
      </c>
    </row>
    <row r="37" spans="1:7">
      <c r="A37" s="182" t="s">
        <v>277</v>
      </c>
      <c r="B37" s="32" t="str">
        <f>VLOOKUP(A37,[1]PN!B31:D1928, 3, FALSE)</f>
        <v xml:space="preserve">Tandem Tray Module (2520 Sheet Input Option)  </v>
      </c>
      <c r="C37" s="33">
        <v>54094.690999999999</v>
      </c>
      <c r="D37" s="34">
        <f t="shared" si="0"/>
        <v>56799.42555</v>
      </c>
      <c r="E37" s="34">
        <f t="shared" si="0"/>
        <v>59639.396827500001</v>
      </c>
      <c r="F37" s="102">
        <f>VLOOKUP(A37,[1]PN!B31:C1928, 2, FALSE)</f>
        <v>52559.5</v>
      </c>
      <c r="G37" s="180">
        <f t="shared" si="1"/>
        <v>2.9208630219085017E-2</v>
      </c>
    </row>
    <row r="38" spans="1:7">
      <c r="A38" s="182" t="s">
        <v>462</v>
      </c>
      <c r="B38" s="32" t="str">
        <f>VLOOKUP(A38,[1]PN!B32:D1929, 3, FALSE)</f>
        <v>Lexmark C79x Forms and Bar Code Card</v>
      </c>
      <c r="C38" s="33">
        <v>9684.9350000000013</v>
      </c>
      <c r="D38" s="34">
        <f t="shared" si="0"/>
        <v>10169.181750000002</v>
      </c>
      <c r="E38" s="34">
        <f t="shared" si="0"/>
        <v>10677.640837500003</v>
      </c>
      <c r="F38" s="102">
        <f>VLOOKUP(A38,[1]PN!B32:C1929, 2, FALSE)</f>
        <v>10160.5</v>
      </c>
      <c r="G38" s="180">
        <f t="shared" si="1"/>
        <v>-4.6805275330938312E-2</v>
      </c>
    </row>
    <row r="39" spans="1:7">
      <c r="A39" s="182" t="s">
        <v>910</v>
      </c>
      <c r="B39" s="32" t="str">
        <f>VLOOKUP(A39,[1]PN!B33:D1930, 3, FALSE)</f>
        <v>MS810n/MS810dn/MS811n/MS811dn, MS812dn Forms and Bar Code Card</v>
      </c>
      <c r="C39" s="33">
        <v>8641.9420000000009</v>
      </c>
      <c r="D39" s="34">
        <f t="shared" si="0"/>
        <v>9074.0391000000018</v>
      </c>
      <c r="E39" s="34">
        <f t="shared" si="0"/>
        <v>9527.7410550000022</v>
      </c>
      <c r="F39" s="102">
        <f>VLOOKUP(A39,[1]PN!B33:C1930, 2, FALSE)</f>
        <v>10375.4</v>
      </c>
      <c r="G39" s="180">
        <f t="shared" si="1"/>
        <v>-0.16707384775526715</v>
      </c>
    </row>
    <row r="40" spans="1:7">
      <c r="A40" s="182" t="s">
        <v>878</v>
      </c>
      <c r="B40" s="32" t="str">
        <f>VLOOKUP(A40,[1]PN!B34:D1931, 3, FALSE)</f>
        <v>Hard Disk Drive (160GB+)</v>
      </c>
      <c r="C40" s="33">
        <v>13111.912000000002</v>
      </c>
      <c r="D40" s="34">
        <f t="shared" si="0"/>
        <v>13767.507600000003</v>
      </c>
      <c r="E40" s="34">
        <f t="shared" si="0"/>
        <v>14455.882980000004</v>
      </c>
      <c r="F40" s="102">
        <f>VLOOKUP(A40,[1]PN!B34:C1931, 2, FALSE)</f>
        <v>16601.2</v>
      </c>
      <c r="G40" s="180">
        <f t="shared" si="1"/>
        <v>-0.21018287834614355</v>
      </c>
    </row>
    <row r="41" spans="1:7">
      <c r="A41" s="182" t="s">
        <v>831</v>
      </c>
      <c r="B41" s="32" t="str">
        <f>VLOOKUP(A41,[1]PN!B35:D1932, 3, FALSE)</f>
        <v>MS/MX 550-Sheet Tray for 31x, 41x, 51x, 61x Series</v>
      </c>
      <c r="C41" s="33">
        <v>4421.6460000000006</v>
      </c>
      <c r="D41" s="34">
        <f t="shared" si="0"/>
        <v>4642.7283000000007</v>
      </c>
      <c r="E41" s="34">
        <f t="shared" si="0"/>
        <v>4874.8647150000006</v>
      </c>
      <c r="F41" s="102">
        <f>VLOOKUP(A41,[1]PN!B35:C1932, 2, FALSE)</f>
        <v>5122.6000000000004</v>
      </c>
      <c r="G41" s="180">
        <f t="shared" si="1"/>
        <v>-0.13683559130129225</v>
      </c>
    </row>
    <row r="42" spans="1:7">
      <c r="A42" s="182" t="s">
        <v>928</v>
      </c>
      <c r="B42" s="32" t="str">
        <f>VLOOKUP(A42,[1]PN!B36:D1933, 3, FALSE)</f>
        <v>MS510dn/MS610dn Forms and Bar Code Card</v>
      </c>
      <c r="C42" s="33">
        <v>12081.000000000002</v>
      </c>
      <c r="D42" s="34">
        <f t="shared" si="0"/>
        <v>12685.050000000003</v>
      </c>
      <c r="E42" s="34">
        <f t="shared" si="0"/>
        <v>13319.302500000003</v>
      </c>
      <c r="F42" s="102">
        <f>VLOOKUP(A42,[1]PN!B36:C1933, 2, FALSE)</f>
        <v>10375.4</v>
      </c>
      <c r="G42" s="180">
        <f t="shared" si="1"/>
        <v>0.16438884283979435</v>
      </c>
    </row>
    <row r="43" spans="1:7">
      <c r="A43" s="182" t="s">
        <v>898</v>
      </c>
      <c r="B43" s="32" t="str">
        <f>VLOOKUP(A43,[1]PN!B37:D1934, 3, FALSE)</f>
        <v>MX410/MX510/MX511 Forms and Bar Code Card</v>
      </c>
      <c r="C43" s="33">
        <v>8054.0000000000009</v>
      </c>
      <c r="D43" s="34">
        <f t="shared" si="0"/>
        <v>8456.7000000000007</v>
      </c>
      <c r="E43" s="34">
        <f t="shared" si="0"/>
        <v>8879.5350000000017</v>
      </c>
      <c r="F43" s="102">
        <f>VLOOKUP(A43,[1]PN!B37:C1934, 2, FALSE)</f>
        <v>10375.4</v>
      </c>
      <c r="G43" s="180">
        <f t="shared" si="1"/>
        <v>-0.22374077144013713</v>
      </c>
    </row>
    <row r="44" spans="1:7">
      <c r="A44" s="182" t="s">
        <v>864</v>
      </c>
      <c r="B44" s="32" t="str">
        <f>VLOOKUP(A44,[1]PN!B38:D1935, 3, FALSE)</f>
        <v>CS/CX 410, 510 550-Sheet Tray</v>
      </c>
      <c r="C44" s="33">
        <v>5694.1780000000008</v>
      </c>
      <c r="D44" s="34">
        <f t="shared" si="0"/>
        <v>5978.8869000000013</v>
      </c>
      <c r="E44" s="34">
        <f t="shared" si="0"/>
        <v>6277.8312450000012</v>
      </c>
      <c r="F44" s="102">
        <f>VLOOKUP(A44,[1]PN!B38:C1935, 2, FALSE)</f>
        <v>5637.1</v>
      </c>
      <c r="G44" s="180">
        <f t="shared" si="1"/>
        <v>1.0125419098472694E-2</v>
      </c>
    </row>
    <row r="45" spans="1:7">
      <c r="A45" s="182" t="s">
        <v>948</v>
      </c>
      <c r="B45" s="32" t="str">
        <f>VLOOKUP(A45,[1]PN!B39:D1936, 3, FALSE)</f>
        <v>CX510 Forms and Bar Code Card</v>
      </c>
      <c r="C45" s="33">
        <v>15137.493</v>
      </c>
      <c r="D45" s="34">
        <f t="shared" si="0"/>
        <v>15894.367650000002</v>
      </c>
      <c r="E45" s="34">
        <f t="shared" si="0"/>
        <v>16689.086032500003</v>
      </c>
      <c r="F45" s="102">
        <f>VLOOKUP(A45,[1]PN!B39:C1936, 2, FALSE)</f>
        <v>10375.4</v>
      </c>
      <c r="G45" s="180">
        <f t="shared" si="1"/>
        <v>0.45897922007826214</v>
      </c>
    </row>
    <row r="46" spans="1:7">
      <c r="A46" s="182" t="s">
        <v>962</v>
      </c>
      <c r="B46" s="32" t="str">
        <f>VLOOKUP(A46,[1]PN!B40:D1937, 3, FALSE)</f>
        <v>CS510 Forms and Bar Code Card</v>
      </c>
      <c r="C46" s="33">
        <v>10429.93</v>
      </c>
      <c r="D46" s="34">
        <f t="shared" si="0"/>
        <v>10951.426500000001</v>
      </c>
      <c r="E46" s="34">
        <f t="shared" si="0"/>
        <v>11498.997825000002</v>
      </c>
      <c r="F46" s="102">
        <f>VLOOKUP(A46,[1]PN!B40:C1937, 2, FALSE)</f>
        <v>10375.4</v>
      </c>
      <c r="G46" s="180">
        <f t="shared" si="1"/>
        <v>5.2557009850223279E-3</v>
      </c>
    </row>
    <row r="47" spans="1:7">
      <c r="A47" s="182" t="s">
        <v>837</v>
      </c>
      <c r="B47" s="32" t="str">
        <f>VLOOKUP(A47,[1]PN!B41:D1938, 3, FALSE)</f>
        <v>MS81x/ MX71x Series550-Sheet Tray</v>
      </c>
      <c r="C47" s="33">
        <v>4027.0000000000005</v>
      </c>
      <c r="D47" s="34">
        <f t="shared" si="0"/>
        <v>4228.3500000000004</v>
      </c>
      <c r="E47" s="34">
        <f t="shared" si="0"/>
        <v>4439.7675000000008</v>
      </c>
      <c r="F47" s="102">
        <f>VLOOKUP(A47,[1]PN!B41:C1938, 2, FALSE)</f>
        <v>9261.7000000000007</v>
      </c>
      <c r="G47" s="180">
        <f t="shared" si="1"/>
        <v>-0.5651986136454431</v>
      </c>
    </row>
    <row r="48" spans="1:7">
      <c r="A48" s="182" t="s">
        <v>849</v>
      </c>
      <c r="B48" s="32" t="str">
        <f>VLOOKUP(A48,[1]PN!B42:D1939, 3, FALSE)</f>
        <v>MS81x Series4-Bin Mailbox</v>
      </c>
      <c r="C48" s="33">
        <v>8013.7300000000005</v>
      </c>
      <c r="D48" s="34">
        <f t="shared" si="0"/>
        <v>8414.4165000000012</v>
      </c>
      <c r="E48" s="34">
        <f t="shared" si="0"/>
        <v>8835.1373250000015</v>
      </c>
      <c r="F48" s="102">
        <f>VLOOKUP(A48,[1]PN!B42:C1939, 2, FALSE)</f>
        <v>11921.7</v>
      </c>
      <c r="G48" s="180">
        <f t="shared" si="1"/>
        <v>-0.32780308177525019</v>
      </c>
    </row>
    <row r="49" spans="1:7">
      <c r="A49" s="182" t="s">
        <v>1614</v>
      </c>
      <c r="B49" s="32" t="str">
        <f>VLOOKUP(A49,[1]PN!B43:D1940, 3, FALSE)</f>
        <v>T64x High Yield Return Program Print Cartridge (21K)</v>
      </c>
      <c r="C49" s="33">
        <v>6938.5210000000006</v>
      </c>
      <c r="D49" s="34">
        <f t="shared" si="0"/>
        <v>7285.4470500000007</v>
      </c>
      <c r="E49" s="34">
        <f t="shared" si="0"/>
        <v>7649.7194025000008</v>
      </c>
      <c r="F49" s="102">
        <f>VLOOKUP(A49,[1]PN!B43:C1940, 2, FALSE)</f>
        <v>9800.56</v>
      </c>
      <c r="G49" s="180">
        <f t="shared" si="1"/>
        <v>-0.29202810859787592</v>
      </c>
    </row>
    <row r="50" spans="1:7">
      <c r="A50" s="182" t="s">
        <v>1620</v>
      </c>
      <c r="B50" s="32" t="str">
        <f>VLOOKUP(A50,[1]PN!B44:D1941, 3, FALSE)</f>
        <v>T644 Extra High Yield Return Program Print Cartridge (32K)</v>
      </c>
      <c r="C50" s="33">
        <v>7488.2065000000002</v>
      </c>
      <c r="D50" s="34">
        <f t="shared" si="0"/>
        <v>7862.616825000001</v>
      </c>
      <c r="E50" s="34">
        <f t="shared" si="0"/>
        <v>8255.7476662500012</v>
      </c>
      <c r="F50" s="102">
        <f>VLOOKUP(A50,[1]PN!B44:C1941, 2, FALSE)</f>
        <v>10555.06</v>
      </c>
      <c r="G50" s="180">
        <f t="shared" si="1"/>
        <v>-0.29055765670683059</v>
      </c>
    </row>
    <row r="51" spans="1:7">
      <c r="A51" s="182" t="s">
        <v>1922</v>
      </c>
      <c r="B51" s="32" t="str">
        <f>VLOOKUP(A51,[1]PN!B45:D1942, 3, FALSE)</f>
        <v>C 920 black toner 15 K</v>
      </c>
      <c r="C51" s="33">
        <v>4739.3762999999999</v>
      </c>
      <c r="D51" s="34">
        <f t="shared" si="0"/>
        <v>4976.3451150000001</v>
      </c>
      <c r="E51" s="34">
        <f t="shared" si="0"/>
        <v>5225.1623707500003</v>
      </c>
      <c r="F51" s="102">
        <f>VLOOKUP(A51,[1]PN!B45:C1942, 2, FALSE)</f>
        <v>6859.68</v>
      </c>
      <c r="G51" s="180">
        <f t="shared" si="1"/>
        <v>-0.30909659051151078</v>
      </c>
    </row>
    <row r="52" spans="1:7">
      <c r="A52" s="182" t="s">
        <v>1920</v>
      </c>
      <c r="B52" s="32" t="str">
        <f>VLOOKUP(A52,[1]PN!B46:D1943, 3, FALSE)</f>
        <v>C 920 cyan toner 15 K</v>
      </c>
      <c r="C52" s="33">
        <v>6933.2858999999999</v>
      </c>
      <c r="D52" s="34">
        <f t="shared" si="0"/>
        <v>7279.9501950000003</v>
      </c>
      <c r="E52" s="34">
        <f t="shared" si="0"/>
        <v>7643.9477047500004</v>
      </c>
      <c r="F52" s="102">
        <f>VLOOKUP(A52,[1]PN!B46:C1943, 2, FALSE)</f>
        <v>10035.67</v>
      </c>
      <c r="G52" s="180">
        <f t="shared" si="1"/>
        <v>-0.30913572287649954</v>
      </c>
    </row>
    <row r="53" spans="1:7">
      <c r="A53" s="182" t="s">
        <v>1924</v>
      </c>
      <c r="B53" s="32" t="str">
        <f>VLOOKUP(A53,[1]PN!B47:D1944, 3, FALSE)</f>
        <v>C 920 magenta toner 15 K</v>
      </c>
      <c r="C53" s="33">
        <v>6933.2858999999999</v>
      </c>
      <c r="D53" s="34">
        <f t="shared" si="0"/>
        <v>7279.9501950000003</v>
      </c>
      <c r="E53" s="34">
        <f t="shared" si="0"/>
        <v>7643.9477047500004</v>
      </c>
      <c r="F53" s="102">
        <f>VLOOKUP(A53,[1]PN!B47:C1944, 2, FALSE)</f>
        <v>10035.67</v>
      </c>
      <c r="G53" s="180">
        <f t="shared" si="1"/>
        <v>-0.30913572287649954</v>
      </c>
    </row>
    <row r="54" spans="1:7">
      <c r="A54" s="182" t="s">
        <v>1926</v>
      </c>
      <c r="B54" s="32" t="str">
        <f>VLOOKUP(A54,[1]PN!B48:D1945, 3, FALSE)</f>
        <v>C 920 yellow toner 15 K</v>
      </c>
      <c r="C54" s="33">
        <v>6933.2858999999999</v>
      </c>
      <c r="D54" s="34">
        <f t="shared" si="0"/>
        <v>7279.9501950000003</v>
      </c>
      <c r="E54" s="34">
        <f t="shared" si="0"/>
        <v>7643.9477047500004</v>
      </c>
      <c r="F54" s="102">
        <f>VLOOKUP(A54,[1]PN!B48:C1945, 2, FALSE)</f>
        <v>10035.67</v>
      </c>
      <c r="G54" s="180">
        <f t="shared" si="1"/>
        <v>-0.30913572287649954</v>
      </c>
    </row>
    <row r="55" spans="1:7">
      <c r="A55" s="182" t="s">
        <v>1682</v>
      </c>
      <c r="B55" s="32" t="str">
        <f>VLOOKUP(A55,[1]PN!B49:D1946, 3, FALSE)</f>
        <v>C524x Black High Yield Return Program Cartridge (8K)</v>
      </c>
      <c r="C55" s="33">
        <v>3344.8262000000004</v>
      </c>
      <c r="D55" s="34">
        <f t="shared" si="0"/>
        <v>3512.0675100000008</v>
      </c>
      <c r="E55" s="34">
        <f t="shared" si="0"/>
        <v>3687.6708855000011</v>
      </c>
      <c r="F55" s="102">
        <f>VLOOKUP(A55,[1]PN!B49:C1946, 2, FALSE)</f>
        <v>4726.25</v>
      </c>
      <c r="G55" s="180">
        <f t="shared" si="1"/>
        <v>-0.29228750066120063</v>
      </c>
    </row>
    <row r="56" spans="1:7">
      <c r="A56" s="182" t="s">
        <v>1680</v>
      </c>
      <c r="B56" s="32" t="str">
        <f>VLOOKUP(A56,[1]PN!B50:D1947, 3, FALSE)</f>
        <v>C524x Cyan High Yield Return Program Cartridge (5K)</v>
      </c>
      <c r="C56" s="33">
        <v>3364.9612000000002</v>
      </c>
      <c r="D56" s="34">
        <f t="shared" si="0"/>
        <v>3533.2092600000005</v>
      </c>
      <c r="E56" s="34">
        <f t="shared" si="0"/>
        <v>3709.8697230000007</v>
      </c>
      <c r="F56" s="102">
        <f>VLOOKUP(A56,[1]PN!B50:C1947, 2, FALSE)</f>
        <v>4736.67</v>
      </c>
      <c r="G56" s="180">
        <f t="shared" si="1"/>
        <v>-0.28959349078572072</v>
      </c>
    </row>
    <row r="57" spans="1:7">
      <c r="A57" s="182" t="s">
        <v>1685</v>
      </c>
      <c r="B57" s="32" t="str">
        <f>VLOOKUP(A57,[1]PN!B51:D1948, 3, FALSE)</f>
        <v>C524x Magenta High Yield Return Program Cartridge (5K)</v>
      </c>
      <c r="C57" s="33">
        <v>3364.9612000000002</v>
      </c>
      <c r="D57" s="34">
        <f t="shared" si="0"/>
        <v>3533.2092600000005</v>
      </c>
      <c r="E57" s="34">
        <f t="shared" si="0"/>
        <v>3709.8697230000007</v>
      </c>
      <c r="F57" s="102">
        <f>VLOOKUP(A57,[1]PN!B51:C1948, 2, FALSE)</f>
        <v>4736.67</v>
      </c>
      <c r="G57" s="180">
        <f t="shared" si="1"/>
        <v>-0.28959349078572072</v>
      </c>
    </row>
    <row r="58" spans="1:7">
      <c r="A58" s="182" t="s">
        <v>1687</v>
      </c>
      <c r="B58" s="32" t="str">
        <f>VLOOKUP(A58,[1]PN!B52:D1949, 3, FALSE)</f>
        <v>C524x Yellow High Yield Return Program Cartridge (5K)</v>
      </c>
      <c r="C58" s="33">
        <v>3364.9612000000002</v>
      </c>
      <c r="D58" s="34">
        <f t="shared" si="0"/>
        <v>3533.2092600000005</v>
      </c>
      <c r="E58" s="34">
        <f t="shared" si="0"/>
        <v>3709.8697230000007</v>
      </c>
      <c r="F58" s="102">
        <f>VLOOKUP(A58,[1]PN!B52:C1949, 2, FALSE)</f>
        <v>4736.67</v>
      </c>
      <c r="G58" s="180">
        <f t="shared" si="1"/>
        <v>-0.28959349078572072</v>
      </c>
    </row>
    <row r="59" spans="1:7">
      <c r="A59" s="182" t="s">
        <v>1654</v>
      </c>
      <c r="B59" s="32" t="str">
        <f>VLOOKUP(A59,[1]PN!B53:D1950, 3, FALSE)</f>
        <v>C52x Waste Toner Bottle (30K)</v>
      </c>
      <c r="C59" s="33">
        <v>180.40960000000004</v>
      </c>
      <c r="D59" s="34">
        <f t="shared" si="0"/>
        <v>189.43008000000006</v>
      </c>
      <c r="E59" s="34">
        <f t="shared" si="0"/>
        <v>198.90158400000007</v>
      </c>
      <c r="F59" s="102">
        <f>VLOOKUP(A59,[1]PN!B53:C1950, 2, FALSE)</f>
        <v>265.95</v>
      </c>
      <c r="G59" s="180">
        <f t="shared" si="1"/>
        <v>-0.32164090994547828</v>
      </c>
    </row>
    <row r="60" spans="1:7">
      <c r="A60" s="182" t="s">
        <v>2089</v>
      </c>
      <c r="B60" s="32" t="str">
        <f>VLOOKUP(A60,[1]PN!B54:D1951, 3, FALSE)</f>
        <v>X85Xe - 30K toner cartridge</v>
      </c>
      <c r="C60" s="33">
        <v>2681.1766000000002</v>
      </c>
      <c r="D60" s="34">
        <f t="shared" si="0"/>
        <v>2815.2354300000002</v>
      </c>
      <c r="E60" s="34">
        <f t="shared" si="0"/>
        <v>2955.9972015000003</v>
      </c>
      <c r="F60" s="102">
        <f>VLOOKUP(A60,[1]PN!B54:C1951, 2, FALSE)</f>
        <v>3782.92</v>
      </c>
      <c r="G60" s="180">
        <f t="shared" si="1"/>
        <v>-0.29124152770875406</v>
      </c>
    </row>
    <row r="61" spans="1:7">
      <c r="A61" s="182" t="s">
        <v>2091</v>
      </c>
      <c r="B61" s="32" t="str">
        <f>VLOOKUP(A61,[1]PN!B55:D1952, 3, FALSE)</f>
        <v>X85Xe - Photoconductor Kit</v>
      </c>
      <c r="C61" s="33">
        <v>2532.1776000000004</v>
      </c>
      <c r="D61" s="34">
        <f t="shared" si="0"/>
        <v>2658.7864800000007</v>
      </c>
      <c r="E61" s="34">
        <f t="shared" si="0"/>
        <v>2791.7258040000006</v>
      </c>
      <c r="F61" s="102">
        <f>VLOOKUP(A61,[1]PN!B55:C1952, 2, FALSE)</f>
        <v>3531.14</v>
      </c>
      <c r="G61" s="180">
        <f t="shared" si="1"/>
        <v>-0.28290081956535268</v>
      </c>
    </row>
    <row r="62" spans="1:7">
      <c r="A62" s="198" t="s">
        <v>2097</v>
      </c>
      <c r="B62" s="32" t="str">
        <f>VLOOKUP(A62,[1]PN!B56:D1953, 3, FALSE)</f>
        <v>Extra High Yield Black Print Cartridge - 36K</v>
      </c>
      <c r="C62" s="33">
        <v>3832.4959000000003</v>
      </c>
      <c r="D62" s="34">
        <f t="shared" si="0"/>
        <v>4024.1206950000005</v>
      </c>
      <c r="E62" s="34">
        <f t="shared" si="0"/>
        <v>4225.3267297500006</v>
      </c>
      <c r="F62" s="102">
        <f>VLOOKUP(A62,[1]PN!B56:C1953, 2, FALSE)</f>
        <v>4961.34</v>
      </c>
      <c r="G62" s="180">
        <f t="shared" si="1"/>
        <v>-0.22752806701415337</v>
      </c>
    </row>
    <row r="63" spans="1:7">
      <c r="A63" s="182" t="s">
        <v>2095</v>
      </c>
      <c r="B63" s="32" t="str">
        <f>VLOOKUP(A63,[1]PN!B57:D1954, 3, FALSE)</f>
        <v>Extra High Yield Cyan Print Cartridge - 22K</v>
      </c>
      <c r="C63" s="33">
        <v>8765.9736000000012</v>
      </c>
      <c r="D63" s="34">
        <f t="shared" si="0"/>
        <v>9204.272280000001</v>
      </c>
      <c r="E63" s="34">
        <f t="shared" si="0"/>
        <v>9664.4858940000013</v>
      </c>
      <c r="F63" s="102">
        <f>VLOOKUP(A63,[1]PN!B57:C1954, 2, FALSE)</f>
        <v>11353.32</v>
      </c>
      <c r="G63" s="180">
        <f t="shared" si="1"/>
        <v>-0.22789337392057993</v>
      </c>
    </row>
    <row r="64" spans="1:7">
      <c r="A64" s="182" t="s">
        <v>2099</v>
      </c>
      <c r="B64" s="32" t="str">
        <f>VLOOKUP(A64,[1]PN!B58:D1955, 3, FALSE)</f>
        <v>Extra High Yield Magenta Print Cartridge - 22K</v>
      </c>
      <c r="C64" s="33">
        <v>8765.9736000000012</v>
      </c>
      <c r="D64" s="34">
        <f t="shared" si="0"/>
        <v>9204.272280000001</v>
      </c>
      <c r="E64" s="34">
        <f t="shared" si="0"/>
        <v>9664.4858940000013</v>
      </c>
      <c r="F64" s="102">
        <f>VLOOKUP(A64,[1]PN!B58:C1955, 2, FALSE)</f>
        <v>11353.32</v>
      </c>
      <c r="G64" s="180">
        <f t="shared" si="1"/>
        <v>-0.22789337392057993</v>
      </c>
    </row>
    <row r="65" spans="1:7">
      <c r="A65" s="182" t="s">
        <v>2101</v>
      </c>
      <c r="B65" s="32" t="str">
        <f>VLOOKUP(A65,[1]PN!B59:D1956, 3, FALSE)</f>
        <v>Extra High Yield Yellow Print Cartridge - 22K</v>
      </c>
      <c r="C65" s="33">
        <v>8765.9736000000012</v>
      </c>
      <c r="D65" s="34">
        <f t="shared" si="0"/>
        <v>9204.272280000001</v>
      </c>
      <c r="E65" s="34">
        <f t="shared" si="0"/>
        <v>9664.4858940000013</v>
      </c>
      <c r="F65" s="102">
        <f>VLOOKUP(A65,[1]PN!B59:C1956, 2, FALSE)</f>
        <v>11353.32</v>
      </c>
      <c r="G65" s="180">
        <f t="shared" si="1"/>
        <v>-0.22789337392057993</v>
      </c>
    </row>
    <row r="66" spans="1:7">
      <c r="A66" s="182" t="s">
        <v>1937</v>
      </c>
      <c r="B66" s="32" t="str">
        <f>VLOOKUP(A66,[1]PN!B60:D1957, 3, FALSE)</f>
        <v>Photoconductor Kit</v>
      </c>
      <c r="C66" s="33">
        <v>7220.8137000000006</v>
      </c>
      <c r="D66" s="34">
        <f t="shared" si="0"/>
        <v>7581.8543850000005</v>
      </c>
      <c r="E66" s="34">
        <f t="shared" si="0"/>
        <v>7960.9471042500008</v>
      </c>
      <c r="F66" s="102">
        <f>VLOOKUP(A66,[1]PN!B60:C1957, 2, FALSE)</f>
        <v>8110.65</v>
      </c>
      <c r="G66" s="180">
        <f t="shared" si="1"/>
        <v>-0.10971208226221069</v>
      </c>
    </row>
    <row r="67" spans="1:7">
      <c r="A67" s="182" t="s">
        <v>1939</v>
      </c>
      <c r="B67" s="32" t="str">
        <f>VLOOKUP(A67,[1]PN!B61:D1958, 3, FALSE)</f>
        <v>Color Photoconductor Kit</v>
      </c>
      <c r="C67" s="33">
        <v>21662.843800000002</v>
      </c>
      <c r="D67" s="34">
        <f t="shared" si="0"/>
        <v>22745.985990000005</v>
      </c>
      <c r="E67" s="34">
        <f t="shared" si="0"/>
        <v>23883.285289500007</v>
      </c>
      <c r="F67" s="102">
        <f>VLOOKUP(A67,[1]PN!B61:C1958, 2, FALSE)</f>
        <v>24336.53</v>
      </c>
      <c r="G67" s="180">
        <f t="shared" si="1"/>
        <v>-0.10986308237041174</v>
      </c>
    </row>
    <row r="68" spans="1:7">
      <c r="A68" s="182" t="s">
        <v>1941</v>
      </c>
      <c r="B68" s="32" t="str">
        <f>VLOOKUP(A68,[1]PN!B62:D1959, 3, FALSE)</f>
        <v>Waste Toner Bottle</v>
      </c>
      <c r="C68" s="33">
        <v>700.69799999999998</v>
      </c>
      <c r="D68" s="34">
        <f t="shared" si="0"/>
        <v>735.73289999999997</v>
      </c>
      <c r="E68" s="34">
        <f t="shared" si="0"/>
        <v>772.51954499999999</v>
      </c>
      <c r="F68" s="102">
        <f>VLOOKUP(A68,[1]PN!B62:C1959, 2, FALSE)</f>
        <v>1032.1199999999999</v>
      </c>
      <c r="G68" s="180">
        <f t="shared" si="1"/>
        <v>-0.32110801069643058</v>
      </c>
    </row>
    <row r="69" spans="1:7">
      <c r="A69" s="182" t="s">
        <v>1604</v>
      </c>
      <c r="B69" s="32" t="str">
        <f>VLOOKUP(A69,[1]PN!B63:D1960, 3, FALSE)</f>
        <v>Staple 3-pack (5,000 per pack) (W840 / X85Xe)</v>
      </c>
      <c r="C69" s="33">
        <v>1872.1523000000002</v>
      </c>
      <c r="D69" s="34">
        <f t="shared" si="0"/>
        <v>1965.7599150000003</v>
      </c>
      <c r="E69" s="34">
        <f t="shared" si="0"/>
        <v>2064.0479107500005</v>
      </c>
      <c r="F69" s="102">
        <f>VLOOKUP(A69,[1]PN!B63:C1960, 2, FALSE)</f>
        <v>2651.17</v>
      </c>
      <c r="G69" s="180">
        <f t="shared" si="1"/>
        <v>-0.29383921061267282</v>
      </c>
    </row>
    <row r="70" spans="1:7">
      <c r="A70" s="182" t="s">
        <v>1598</v>
      </c>
      <c r="B70" s="32" t="str">
        <f>VLOOKUP(A70,[1]PN!B64:D1961, 3, FALSE)</f>
        <v>Staple Cartridge</v>
      </c>
      <c r="C70" s="33">
        <v>3038.7741999999998</v>
      </c>
      <c r="D70" s="34">
        <f t="shared" si="0"/>
        <v>3190.7129099999997</v>
      </c>
      <c r="E70" s="34">
        <f t="shared" si="0"/>
        <v>3350.2485554999998</v>
      </c>
      <c r="F70" s="102">
        <f>VLOOKUP(A70,[1]PN!B64:C1961, 2, FALSE)</f>
        <v>4232.28</v>
      </c>
      <c r="G70" s="180">
        <f t="shared" si="1"/>
        <v>-0.28200067103310744</v>
      </c>
    </row>
    <row r="71" spans="1:7">
      <c r="A71" s="182" t="s">
        <v>1697</v>
      </c>
      <c r="B71" s="32" t="str">
        <f>VLOOKUP(A71,[1]PN!B65:D1962, 3, FALSE)</f>
        <v>Single Photoconductor Unit</v>
      </c>
      <c r="C71" s="33">
        <v>693.44939999999997</v>
      </c>
      <c r="D71" s="34">
        <f t="shared" si="0"/>
        <v>728.12186999999994</v>
      </c>
      <c r="E71" s="34">
        <f t="shared" si="0"/>
        <v>764.52796349999994</v>
      </c>
      <c r="F71" s="102">
        <f>VLOOKUP(A71,[1]PN!B65:C1962, 2, FALSE)</f>
        <v>994.6</v>
      </c>
      <c r="G71" s="180">
        <f t="shared" si="1"/>
        <v>-0.30278564246933443</v>
      </c>
    </row>
    <row r="72" spans="1:7">
      <c r="A72" s="182" t="s">
        <v>1699</v>
      </c>
      <c r="B72" s="32" t="str">
        <f>VLOOKUP(A72,[1]PN!B66:D1963, 3, FALSE)</f>
        <v>PC Unit 4-Pack</v>
      </c>
      <c r="C72" s="33">
        <v>2551.9099000000001</v>
      </c>
      <c r="D72" s="34">
        <f t="shared" ref="D72:E115" si="2">C72*1.05</f>
        <v>2679.5053950000001</v>
      </c>
      <c r="E72" s="34">
        <f t="shared" si="2"/>
        <v>2813.4806647500004</v>
      </c>
      <c r="F72" s="102">
        <f>VLOOKUP(A72,[1]PN!B66:C1963, 2, FALSE)</f>
        <v>3554.06</v>
      </c>
      <c r="G72" s="180">
        <f t="shared" ref="G72:G115" si="3">(C72-F72)/F72</f>
        <v>-0.28197332065299963</v>
      </c>
    </row>
    <row r="73" spans="1:7">
      <c r="A73" s="182" t="s">
        <v>2030</v>
      </c>
      <c r="B73" s="32" t="str">
        <f>VLOOKUP(A73,[1]PN!B67:D1964, 3, FALSE)</f>
        <v>X463 Extra High Yield Return Program Print Cartridge</v>
      </c>
      <c r="C73" s="33">
        <v>5436.4500000000007</v>
      </c>
      <c r="D73" s="34">
        <f t="shared" si="2"/>
        <v>5708.2725000000009</v>
      </c>
      <c r="E73" s="34">
        <f t="shared" si="2"/>
        <v>5993.6861250000011</v>
      </c>
      <c r="F73" s="102">
        <f>VLOOKUP(A73,[1]PN!B67:C1964, 2, FALSE)</f>
        <v>6752.14</v>
      </c>
      <c r="G73" s="180">
        <f t="shared" si="3"/>
        <v>-0.19485526070253276</v>
      </c>
    </row>
    <row r="74" spans="1:7">
      <c r="A74" s="182" t="s">
        <v>1789</v>
      </c>
      <c r="B74" s="32" t="str">
        <f>VLOOKUP(A74,[1]PN!B68:D1965, 3, FALSE)</f>
        <v>C736 Black High Yield Return Program Print Cartridge (12k)</v>
      </c>
      <c r="C74" s="33">
        <v>4322.1791000000003</v>
      </c>
      <c r="D74" s="34">
        <f t="shared" si="2"/>
        <v>4538.2880550000009</v>
      </c>
      <c r="E74" s="34">
        <f t="shared" si="2"/>
        <v>4765.2024577500015</v>
      </c>
      <c r="F74" s="102">
        <f>VLOOKUP(A74,[1]PN!B68:C1965, 2, FALSE)</f>
        <v>4765.0200000000004</v>
      </c>
      <c r="G74" s="180">
        <f t="shared" si="3"/>
        <v>-9.2935790405916471E-2</v>
      </c>
    </row>
    <row r="75" spans="1:7">
      <c r="A75" s="182" t="s">
        <v>1787</v>
      </c>
      <c r="B75" s="32" t="str">
        <f>VLOOKUP(A75,[1]PN!B69:D1966, 3, FALSE)</f>
        <v>C736 Cyan High Yield Return Program Print Cartridge (10k)</v>
      </c>
      <c r="C75" s="33">
        <v>8147.0237000000006</v>
      </c>
      <c r="D75" s="34">
        <f t="shared" si="2"/>
        <v>8554.3748850000011</v>
      </c>
      <c r="E75" s="34">
        <f t="shared" si="2"/>
        <v>8982.093629250001</v>
      </c>
      <c r="F75" s="102">
        <f>VLOOKUP(A75,[1]PN!B69:C1966, 2, FALSE)</f>
        <v>8982.2900000000009</v>
      </c>
      <c r="G75" s="180">
        <f t="shared" si="3"/>
        <v>-9.2990351012937691E-2</v>
      </c>
    </row>
    <row r="76" spans="1:7">
      <c r="A76" s="182" t="s">
        <v>1791</v>
      </c>
      <c r="B76" s="32" t="str">
        <f>VLOOKUP(A76,[1]PN!B70:D1967, 3, FALSE)</f>
        <v>C736 Magenta High Yield Return Program Print Cartridge (10k)</v>
      </c>
      <c r="C76" s="33">
        <v>8147.0237000000006</v>
      </c>
      <c r="D76" s="34">
        <f t="shared" si="2"/>
        <v>8554.3748850000011</v>
      </c>
      <c r="E76" s="34">
        <f t="shared" si="2"/>
        <v>8982.093629250001</v>
      </c>
      <c r="F76" s="102">
        <f>VLOOKUP(A76,[1]PN!B70:C1967, 2, FALSE)</f>
        <v>8982.2900000000009</v>
      </c>
      <c r="G76" s="180">
        <f t="shared" si="3"/>
        <v>-9.2990351012937691E-2</v>
      </c>
    </row>
    <row r="77" spans="1:7">
      <c r="A77" s="182" t="s">
        <v>1793</v>
      </c>
      <c r="B77" s="32" t="str">
        <f>VLOOKUP(A77,[1]PN!B71:D1968, 3, FALSE)</f>
        <v>C736 Yellow High Yield Return Program Print Cartridge (10k)</v>
      </c>
      <c r="C77" s="33">
        <v>8147.0237000000006</v>
      </c>
      <c r="D77" s="34">
        <f t="shared" si="2"/>
        <v>8554.3748850000011</v>
      </c>
      <c r="E77" s="34">
        <f t="shared" si="2"/>
        <v>8982.093629250001</v>
      </c>
      <c r="F77" s="102">
        <f>VLOOKUP(A77,[1]PN!B71:C1968, 2, FALSE)</f>
        <v>8982.2900000000009</v>
      </c>
      <c r="G77" s="180">
        <f t="shared" si="3"/>
        <v>-9.2990351012937691E-2</v>
      </c>
    </row>
    <row r="78" spans="1:7">
      <c r="A78" s="182" t="s">
        <v>1782</v>
      </c>
      <c r="B78" s="32" t="str">
        <f>VLOOKUP(A78,[1]PN!B72:D1969, 3, FALSE)</f>
        <v>Photoconductor Unit (Single Unit)</v>
      </c>
      <c r="C78" s="33">
        <v>714.79250000000002</v>
      </c>
      <c r="D78" s="34">
        <f t="shared" si="2"/>
        <v>750.53212500000006</v>
      </c>
      <c r="E78" s="34">
        <f t="shared" si="2"/>
        <v>788.05873125000005</v>
      </c>
      <c r="F78" s="102">
        <f>VLOOKUP(A78,[1]PN!B72:C1969, 2, FALSE)</f>
        <v>788.27</v>
      </c>
      <c r="G78" s="180">
        <f t="shared" si="3"/>
        <v>-9.3213619698834113E-2</v>
      </c>
    </row>
    <row r="79" spans="1:7">
      <c r="A79" s="182" t="s">
        <v>1784</v>
      </c>
      <c r="B79" s="32" t="str">
        <f>VLOOKUP(A79,[1]PN!B73:D1970, 3, FALSE)</f>
        <v>Photoconductor Unit (Multi-Pack)</v>
      </c>
      <c r="C79" s="33">
        <v>2859.5727000000006</v>
      </c>
      <c r="D79" s="34">
        <f t="shared" si="2"/>
        <v>3002.5513350000006</v>
      </c>
      <c r="E79" s="34">
        <f t="shared" si="2"/>
        <v>3152.6789017500009</v>
      </c>
      <c r="F79" s="102">
        <f>VLOOKUP(A79,[1]PN!B73:C1970, 2, FALSE)</f>
        <v>3152.64</v>
      </c>
      <c r="G79" s="180">
        <f t="shared" si="3"/>
        <v>-9.2959329323994894E-2</v>
      </c>
    </row>
    <row r="80" spans="1:7">
      <c r="A80" s="182" t="s">
        <v>1785</v>
      </c>
      <c r="B80" s="32" t="str">
        <f>VLOOKUP(A80,[1]PN!B74:D1971, 3, FALSE)</f>
        <v>Waste Toner Box</v>
      </c>
      <c r="C80" s="33">
        <v>223.09580000000003</v>
      </c>
      <c r="D80" s="34">
        <f t="shared" si="2"/>
        <v>234.25059000000005</v>
      </c>
      <c r="E80" s="34">
        <f t="shared" si="2"/>
        <v>245.96311950000006</v>
      </c>
      <c r="F80" s="102">
        <f>VLOOKUP(A80,[1]PN!B74:C1971, 2, FALSE)</f>
        <v>246.36</v>
      </c>
      <c r="G80" s="180">
        <f t="shared" si="3"/>
        <v>-9.4431725929533958E-2</v>
      </c>
    </row>
    <row r="81" spans="1:7">
      <c r="A81" s="182" t="s">
        <v>1350</v>
      </c>
      <c r="B81" s="32" t="str">
        <f>VLOOKUP(A81,[1]PN!B75:D1972, 3, FALSE)</f>
        <v>Lexmark X65X Extra High Yield Return Program Cartridge</v>
      </c>
      <c r="C81" s="33">
        <v>7832.5150000000003</v>
      </c>
      <c r="D81" s="34">
        <f t="shared" si="2"/>
        <v>8224.1407500000005</v>
      </c>
      <c r="E81" s="34">
        <f t="shared" si="2"/>
        <v>8635.3477875000008</v>
      </c>
      <c r="F81" s="102">
        <f>VLOOKUP(A81,[1]PN!B75:C1972, 2, FALSE)</f>
        <v>11947.34</v>
      </c>
      <c r="G81" s="180">
        <f t="shared" si="3"/>
        <v>-0.34441348450784859</v>
      </c>
    </row>
    <row r="82" spans="1:7">
      <c r="A82" s="182" t="s">
        <v>1975</v>
      </c>
      <c r="B82" s="32" t="str">
        <f>VLOOKUP(A82,[1]PN!B76:D1973, 3, FALSE)</f>
        <v>E460 15k LRP</v>
      </c>
      <c r="C82" s="33">
        <v>5534.3061000000007</v>
      </c>
      <c r="D82" s="34">
        <f t="shared" si="2"/>
        <v>5811.0214050000013</v>
      </c>
      <c r="E82" s="34">
        <f t="shared" si="2"/>
        <v>6101.5724752500018</v>
      </c>
      <c r="F82" s="102">
        <f>VLOOKUP(A82,[1]PN!B76:C1973, 2, FALSE)</f>
        <v>6752.14</v>
      </c>
      <c r="G82" s="180">
        <f t="shared" si="3"/>
        <v>-0.18036265539517835</v>
      </c>
    </row>
    <row r="83" spans="1:7">
      <c r="A83" s="182" t="s">
        <v>1357</v>
      </c>
      <c r="B83" s="32" t="str">
        <f>VLOOKUP(A83,[1]PN!B77:D1974, 3, FALSE)</f>
        <v>E26x/36x/460 PC 30k</v>
      </c>
      <c r="C83" s="33">
        <v>860.16720000000009</v>
      </c>
      <c r="D83" s="34">
        <f t="shared" si="2"/>
        <v>903.17556000000013</v>
      </c>
      <c r="E83" s="34">
        <f t="shared" si="2"/>
        <v>948.33433800000023</v>
      </c>
      <c r="F83" s="102">
        <f>VLOOKUP(A83,[1]PN!B77:C1974, 2, FALSE)</f>
        <v>1049.6300000000001</v>
      </c>
      <c r="G83" s="180">
        <f t="shared" si="3"/>
        <v>-0.18050436820593924</v>
      </c>
    </row>
    <row r="84" spans="1:7">
      <c r="A84" s="182" t="s">
        <v>1307</v>
      </c>
      <c r="B84" s="32" t="str">
        <f>VLOOKUP(A84,[1]PN!B78:D1975, 3, FALSE)</f>
        <v>Cyan Extra High Yield Print Cartridge</v>
      </c>
      <c r="C84" s="33">
        <v>7852.6500000000005</v>
      </c>
      <c r="D84" s="34">
        <f t="shared" si="2"/>
        <v>8245.2825000000012</v>
      </c>
      <c r="E84" s="34">
        <f t="shared" si="2"/>
        <v>8657.5466250000009</v>
      </c>
      <c r="F84" s="102">
        <f>VLOOKUP(A84,[1]PN!B78:C1975, 2, FALSE)</f>
        <v>12648.06</v>
      </c>
      <c r="G84" s="180">
        <f t="shared" si="3"/>
        <v>-0.37914193955436637</v>
      </c>
    </row>
    <row r="85" spans="1:7">
      <c r="A85" s="182" t="s">
        <v>1309</v>
      </c>
      <c r="B85" s="32" t="str">
        <f>VLOOKUP(A85,[1]PN!B79:D1976, 3, FALSE)</f>
        <v>Yellow Extra High Yield Print Cartridge</v>
      </c>
      <c r="C85" s="33">
        <v>7852.6500000000005</v>
      </c>
      <c r="D85" s="34">
        <f t="shared" si="2"/>
        <v>8245.2825000000012</v>
      </c>
      <c r="E85" s="34">
        <f t="shared" si="2"/>
        <v>8657.5466250000009</v>
      </c>
      <c r="F85" s="102">
        <f>VLOOKUP(A85,[1]PN!B79:C1976, 2, FALSE)</f>
        <v>12648.06</v>
      </c>
      <c r="G85" s="180">
        <f t="shared" si="3"/>
        <v>-0.37914193955436637</v>
      </c>
    </row>
    <row r="86" spans="1:7">
      <c r="A86" s="182" t="s">
        <v>1308</v>
      </c>
      <c r="B86" s="32" t="str">
        <f>VLOOKUP(A86,[1]PN!B80:D1977, 3, FALSE)</f>
        <v>Magenta Extra High Yield Print Cartridge</v>
      </c>
      <c r="C86" s="33">
        <v>7852.6500000000005</v>
      </c>
      <c r="D86" s="34">
        <f t="shared" si="2"/>
        <v>8245.2825000000012</v>
      </c>
      <c r="E86" s="34">
        <f t="shared" si="2"/>
        <v>8657.5466250000009</v>
      </c>
      <c r="F86" s="102">
        <f>VLOOKUP(A86,[1]PN!B80:C1977, 2, FALSE)</f>
        <v>12648.06</v>
      </c>
      <c r="G86" s="180">
        <f t="shared" si="3"/>
        <v>-0.37914193955436637</v>
      </c>
    </row>
    <row r="87" spans="1:7">
      <c r="A87" s="182" t="s">
        <v>1299</v>
      </c>
      <c r="B87" s="32" t="str">
        <f>VLOOKUP(A87,[1]PN!B81:D1978, 3, FALSE)</f>
        <v>1-Pack Photoconductor Unit</v>
      </c>
      <c r="C87" s="33">
        <v>6769.3870000000006</v>
      </c>
      <c r="D87" s="34">
        <f t="shared" si="2"/>
        <v>7107.8563500000009</v>
      </c>
      <c r="E87" s="34">
        <f t="shared" si="2"/>
        <v>7463.249167500001</v>
      </c>
      <c r="F87" s="102">
        <f>VLOOKUP(A87,[1]PN!B81:C1978, 2, FALSE)</f>
        <v>6565.81</v>
      </c>
      <c r="G87" s="180">
        <f t="shared" si="3"/>
        <v>3.1005618499469253E-2</v>
      </c>
    </row>
    <row r="88" spans="1:7">
      <c r="A88" s="182" t="s">
        <v>1301</v>
      </c>
      <c r="B88" s="32" t="str">
        <f>VLOOKUP(A88,[1]PN!B82:D1979, 3, FALSE)</f>
        <v>Waste Toner Bottle</v>
      </c>
      <c r="C88" s="33">
        <v>571.83400000000006</v>
      </c>
      <c r="D88" s="34">
        <f t="shared" si="2"/>
        <v>600.42570000000012</v>
      </c>
      <c r="E88" s="34">
        <f t="shared" si="2"/>
        <v>630.44698500000015</v>
      </c>
      <c r="F88" s="102">
        <f>VLOOKUP(A88,[1]PN!B82:C1979, 2, FALSE)</f>
        <v>792.02</v>
      </c>
      <c r="G88" s="180">
        <f t="shared" si="3"/>
        <v>-0.27800560591904233</v>
      </c>
    </row>
    <row r="89" spans="1:7">
      <c r="A89" s="182" t="s">
        <v>1295</v>
      </c>
      <c r="B89" s="32" t="str">
        <f>VLOOKUP(A89,[1]PN!B83:D1980, 3, FALSE)</f>
        <v>Black Extra High Yield Print Cartridge</v>
      </c>
      <c r="C89" s="33">
        <v>9233.1056000000008</v>
      </c>
      <c r="D89" s="34">
        <f t="shared" si="2"/>
        <v>9694.7608800000016</v>
      </c>
      <c r="E89" s="34">
        <f t="shared" si="2"/>
        <v>10179.498924000001</v>
      </c>
      <c r="F89" s="102">
        <f>VLOOKUP(A89,[1]PN!B83:C1980, 2, FALSE)</f>
        <v>11264.96</v>
      </c>
      <c r="G89" s="180">
        <f t="shared" si="3"/>
        <v>-0.18036942874186845</v>
      </c>
    </row>
    <row r="90" spans="1:7">
      <c r="A90" s="182" t="s">
        <v>1296</v>
      </c>
      <c r="B90" s="32" t="str">
        <f>VLOOKUP(A90,[1]PN!B84:D1981, 3, FALSE)</f>
        <v>Cyan Extra High Yield Print Cartridge</v>
      </c>
      <c r="C90" s="33">
        <v>10366.303400000001</v>
      </c>
      <c r="D90" s="34">
        <f t="shared" si="2"/>
        <v>10884.618570000001</v>
      </c>
      <c r="E90" s="34">
        <f t="shared" si="2"/>
        <v>11428.849498500002</v>
      </c>
      <c r="F90" s="102">
        <f>VLOOKUP(A90,[1]PN!B84:C1981, 2, FALSE)</f>
        <v>12648.06</v>
      </c>
      <c r="G90" s="180">
        <f t="shared" si="3"/>
        <v>-0.18040368246197433</v>
      </c>
    </row>
    <row r="91" spans="1:7">
      <c r="A91" s="182" t="s">
        <v>1297</v>
      </c>
      <c r="B91" s="32" t="str">
        <f>VLOOKUP(A91,[1]PN!B85:D1982, 3, FALSE)</f>
        <v>Magenta Extra High Yield Print Cartridge</v>
      </c>
      <c r="C91" s="33">
        <v>10366.303400000001</v>
      </c>
      <c r="D91" s="34">
        <f t="shared" si="2"/>
        <v>10884.618570000001</v>
      </c>
      <c r="E91" s="34">
        <f t="shared" si="2"/>
        <v>11428.849498500002</v>
      </c>
      <c r="F91" s="102">
        <f>VLOOKUP(A91,[1]PN!B85:C1982, 2, FALSE)</f>
        <v>12648.06</v>
      </c>
      <c r="G91" s="180">
        <f t="shared" si="3"/>
        <v>-0.18040368246197433</v>
      </c>
    </row>
    <row r="92" spans="1:7">
      <c r="A92" s="182" t="s">
        <v>1298</v>
      </c>
      <c r="B92" s="32" t="str">
        <f>VLOOKUP(A92,[1]PN!B86:D1983, 3, FALSE)</f>
        <v>Yellow Extra High Yield Print Cartridge</v>
      </c>
      <c r="C92" s="33">
        <v>10366.303400000001</v>
      </c>
      <c r="D92" s="34">
        <f t="shared" si="2"/>
        <v>10884.618570000001</v>
      </c>
      <c r="E92" s="34">
        <f t="shared" si="2"/>
        <v>11428.849498500002</v>
      </c>
      <c r="F92" s="102">
        <f>VLOOKUP(A92,[1]PN!B86:C1983, 2, FALSE)</f>
        <v>12648.06</v>
      </c>
      <c r="G92" s="180">
        <f t="shared" si="3"/>
        <v>-0.18040368246197433</v>
      </c>
    </row>
    <row r="93" spans="1:7">
      <c r="A93" s="182" t="s">
        <v>1353</v>
      </c>
      <c r="B93" s="32" t="str">
        <f>VLOOKUP(A93,[1]PN!B87:D1984, 3, FALSE)</f>
        <v>C792  Black Extra High Yield Return Program Print Cartridge (20K)</v>
      </c>
      <c r="C93" s="33">
        <v>6656.6310000000012</v>
      </c>
      <c r="D93" s="34">
        <f t="shared" si="2"/>
        <v>6989.462550000002</v>
      </c>
      <c r="E93" s="34">
        <f t="shared" si="2"/>
        <v>7338.9356775000024</v>
      </c>
      <c r="F93" s="102">
        <f>VLOOKUP(A93,[1]PN!B87:C1984, 2, FALSE)</f>
        <v>7809.27</v>
      </c>
      <c r="G93" s="180">
        <f t="shared" si="3"/>
        <v>-0.14759881525417859</v>
      </c>
    </row>
    <row r="94" spans="1:7">
      <c r="A94" s="182" t="s">
        <v>1352</v>
      </c>
      <c r="B94" s="32" t="str">
        <f>VLOOKUP(A94,[1]PN!B88:D1985, 3, FALSE)</f>
        <v>C792  Cyan Extra High Yield Return Program Print Cartridge (20K)</v>
      </c>
      <c r="C94" s="33">
        <v>11574.000700000002</v>
      </c>
      <c r="D94" s="34">
        <f t="shared" si="2"/>
        <v>12152.700735000002</v>
      </c>
      <c r="E94" s="34">
        <f t="shared" si="2"/>
        <v>12760.335771750002</v>
      </c>
      <c r="F94" s="102">
        <f>VLOOKUP(A94,[1]PN!B88:C1985, 2, FALSE)</f>
        <v>13578.05</v>
      </c>
      <c r="G94" s="180">
        <f t="shared" si="3"/>
        <v>-0.14759477981006086</v>
      </c>
    </row>
    <row r="95" spans="1:7">
      <c r="A95" s="182" t="s">
        <v>1354</v>
      </c>
      <c r="B95" s="32" t="str">
        <f>VLOOKUP(A95,[1]PN!B89:D1986, 3, FALSE)</f>
        <v>C792  Magenta Extra High Yield Return Program Print Cartridge (20K)</v>
      </c>
      <c r="C95" s="33">
        <v>11574.000700000002</v>
      </c>
      <c r="D95" s="34">
        <f t="shared" si="2"/>
        <v>12152.700735000002</v>
      </c>
      <c r="E95" s="34">
        <f t="shared" si="2"/>
        <v>12760.335771750002</v>
      </c>
      <c r="F95" s="102">
        <f>VLOOKUP(A95,[1]PN!B89:C1986, 2, FALSE)</f>
        <v>13578.05</v>
      </c>
      <c r="G95" s="180">
        <f t="shared" si="3"/>
        <v>-0.14759477981006086</v>
      </c>
    </row>
    <row r="96" spans="1:7">
      <c r="A96" s="182" t="s">
        <v>1355</v>
      </c>
      <c r="B96" s="32" t="str">
        <f>VLOOKUP(A96,[1]PN!B90:D1987, 3, FALSE)</f>
        <v>C792  Yellow Extra High Yield Return Program Print Cartridge (20K)</v>
      </c>
      <c r="C96" s="33">
        <v>11574.000700000002</v>
      </c>
      <c r="D96" s="34">
        <f t="shared" si="2"/>
        <v>12152.700735000002</v>
      </c>
      <c r="E96" s="34">
        <f t="shared" si="2"/>
        <v>12760.335771750002</v>
      </c>
      <c r="F96" s="102">
        <f>VLOOKUP(A96,[1]PN!B90:C1987, 2, FALSE)</f>
        <v>13578.05</v>
      </c>
      <c r="G96" s="180">
        <f t="shared" si="3"/>
        <v>-0.14759477981006086</v>
      </c>
    </row>
    <row r="97" spans="1:7">
      <c r="A97" s="182" t="s">
        <v>1312</v>
      </c>
      <c r="B97" s="32" t="str">
        <f>VLOOKUP(A97,[1]PN!B91:D1988, 3, FALSE)</f>
        <v>C792 X792 Toner waste bottle</v>
      </c>
      <c r="C97" s="33">
        <v>318.13300000000004</v>
      </c>
      <c r="D97" s="34">
        <f t="shared" si="2"/>
        <v>334.03965000000005</v>
      </c>
      <c r="E97" s="34">
        <f t="shared" si="2"/>
        <v>350.74163250000009</v>
      </c>
      <c r="F97" s="102">
        <f>VLOOKUP(A97,[1]PN!B91:C1988, 2, FALSE)</f>
        <v>373.5</v>
      </c>
      <c r="G97" s="180">
        <f t="shared" si="3"/>
        <v>-0.14823828647925022</v>
      </c>
    </row>
    <row r="98" spans="1:7">
      <c r="A98" s="182" t="s">
        <v>1351</v>
      </c>
      <c r="B98" s="32" t="str">
        <f>VLOOKUP(A98,[1]PN!B92:D1989, 3, FALSE)</f>
        <v>Lexmark T654 Extra High Yield Return Program Print Cartridge</v>
      </c>
      <c r="C98" s="33">
        <v>7832.5150000000003</v>
      </c>
      <c r="D98" s="34">
        <f t="shared" si="2"/>
        <v>8224.1407500000005</v>
      </c>
      <c r="E98" s="34">
        <f t="shared" si="2"/>
        <v>8635.3477875000008</v>
      </c>
      <c r="F98" s="102">
        <f>VLOOKUP(A98,[1]PN!B92:C1989, 2, FALSE)</f>
        <v>11947.34</v>
      </c>
      <c r="G98" s="180">
        <f t="shared" si="3"/>
        <v>-0.34441348450784859</v>
      </c>
    </row>
    <row r="99" spans="1:7">
      <c r="A99" s="182" t="s">
        <v>1306</v>
      </c>
      <c r="B99" s="32" t="str">
        <f>VLOOKUP(A99,[1]PN!B93:D1990, 3, FALSE)</f>
        <v>Black Extra High Yield Print Cartridge</v>
      </c>
      <c r="C99" s="33">
        <v>2008.2649000000001</v>
      </c>
      <c r="D99" s="34">
        <f t="shared" si="2"/>
        <v>2108.6781450000003</v>
      </c>
      <c r="E99" s="34">
        <f t="shared" si="2"/>
        <v>2214.1120522500005</v>
      </c>
      <c r="F99" s="102">
        <f>VLOOKUP(A99,[1]PN!B93:C1990, 2, FALSE)</f>
        <v>2161.7800000000002</v>
      </c>
      <c r="G99" s="180">
        <f t="shared" si="3"/>
        <v>-7.1013285348185323E-2</v>
      </c>
    </row>
    <row r="100" spans="1:7">
      <c r="A100" s="182" t="s">
        <v>46</v>
      </c>
      <c r="B100" s="32" t="str">
        <f>VLOOKUP(A100,[1]PN!B94:D1991, 3, FALSE)</f>
        <v>Black Extra High Yield Return Program toner 45k</v>
      </c>
      <c r="C100" s="33">
        <v>11402.0478</v>
      </c>
      <c r="D100" s="34">
        <f t="shared" si="2"/>
        <v>11972.15019</v>
      </c>
      <c r="E100" s="34">
        <f t="shared" si="2"/>
        <v>12570.7576995</v>
      </c>
      <c r="F100" s="102">
        <f>VLOOKUP(A100,[1]PN!B94:C1991, 2, FALSE)</f>
        <v>13509.48</v>
      </c>
      <c r="G100" s="180">
        <f t="shared" si="3"/>
        <v>-0.15599654464864668</v>
      </c>
    </row>
    <row r="101" spans="1:7">
      <c r="A101" s="182" t="s">
        <v>2517</v>
      </c>
      <c r="B101" s="32" t="str">
        <f>VLOOKUP(A101,[1]PN!B95:D1992, 3, FALSE)</f>
        <v>Black Extra High Yield Return Program 20k</v>
      </c>
      <c r="C101" s="33">
        <v>7449.9500000000007</v>
      </c>
      <c r="D101" s="34">
        <f t="shared" si="2"/>
        <v>7822.4475000000011</v>
      </c>
      <c r="E101" s="34">
        <f t="shared" si="2"/>
        <v>8213.569875000001</v>
      </c>
      <c r="F101" s="102">
        <f>VLOOKUP(A101,[1]PN!B95:C1992, 2, FALSE)</f>
        <v>8625.5400000000009</v>
      </c>
      <c r="G101" s="180">
        <f t="shared" si="3"/>
        <v>-0.13629175680595071</v>
      </c>
    </row>
    <row r="102" spans="1:7">
      <c r="A102" s="182" t="s">
        <v>113</v>
      </c>
      <c r="B102" s="32" t="str">
        <f>VLOOKUP(A102,[1]PN!B96:D1993, 3, FALSE)</f>
        <v>Black Extra High Yield Return Program 8k</v>
      </c>
      <c r="C102" s="33">
        <v>3543.76</v>
      </c>
      <c r="D102" s="34">
        <f t="shared" si="2"/>
        <v>3720.9480000000003</v>
      </c>
      <c r="E102" s="34">
        <f t="shared" si="2"/>
        <v>3906.9954000000007</v>
      </c>
      <c r="F102" s="102">
        <f>VLOOKUP(A102,[1]PN!B96:C1993, 2, FALSE)</f>
        <v>3517.94</v>
      </c>
      <c r="G102" s="180">
        <f t="shared" si="3"/>
        <v>7.3395225614991053E-3</v>
      </c>
    </row>
    <row r="103" spans="1:7">
      <c r="A103" s="182" t="s">
        <v>114</v>
      </c>
      <c r="B103" s="32" t="str">
        <f>VLOOKUP(A103,[1]PN!B97:D1994, 3, FALSE)</f>
        <v>Cyan Extra High Yield Return Program 4k</v>
      </c>
      <c r="C103" s="33">
        <v>3020.2500000000005</v>
      </c>
      <c r="D103" s="34">
        <f t="shared" si="2"/>
        <v>3171.2625000000007</v>
      </c>
      <c r="E103" s="34">
        <f t="shared" si="2"/>
        <v>3329.8256250000009</v>
      </c>
      <c r="F103" s="102">
        <f>VLOOKUP(A103,[1]PN!B97:C1994, 2, FALSE)</f>
        <v>3202.1</v>
      </c>
      <c r="G103" s="180">
        <f t="shared" si="3"/>
        <v>-5.6790856000749339E-2</v>
      </c>
    </row>
    <row r="104" spans="1:7">
      <c r="A104" s="182" t="s">
        <v>115</v>
      </c>
      <c r="B104" s="32" t="str">
        <f>VLOOKUP(A104,[1]PN!B98:D1995, 3, FALSE)</f>
        <v>Magenta Extra High Yield Return Program 4k</v>
      </c>
      <c r="C104" s="33">
        <v>3020.2500000000005</v>
      </c>
      <c r="D104" s="34">
        <f t="shared" si="2"/>
        <v>3171.2625000000007</v>
      </c>
      <c r="E104" s="34">
        <f t="shared" si="2"/>
        <v>3329.8256250000009</v>
      </c>
      <c r="F104" s="102">
        <f>VLOOKUP(A104,[1]PN!B98:C1995, 2, FALSE)</f>
        <v>3202.1</v>
      </c>
      <c r="G104" s="180">
        <f t="shared" si="3"/>
        <v>-5.6790856000749339E-2</v>
      </c>
    </row>
    <row r="105" spans="1:7">
      <c r="A105" s="182" t="s">
        <v>116</v>
      </c>
      <c r="B105" s="32" t="str">
        <f>VLOOKUP(A105,[1]PN!B99:D1996, 3, FALSE)</f>
        <v>Yellow Extra High Yield Return Program 4k</v>
      </c>
      <c r="C105" s="33">
        <v>3020.2500000000005</v>
      </c>
      <c r="D105" s="34">
        <f t="shared" si="2"/>
        <v>3171.2625000000007</v>
      </c>
      <c r="E105" s="34">
        <f t="shared" si="2"/>
        <v>3329.8256250000009</v>
      </c>
      <c r="F105" s="102">
        <f>VLOOKUP(A105,[1]PN!B99:C1996, 2, FALSE)</f>
        <v>3202.1</v>
      </c>
      <c r="G105" s="180">
        <f t="shared" si="3"/>
        <v>-5.6790856000749339E-2</v>
      </c>
    </row>
    <row r="106" spans="1:7">
      <c r="A106" s="182" t="s">
        <v>120</v>
      </c>
      <c r="B106" s="32" t="str">
        <f>VLOOKUP(A106,[1]PN!B100:D1997, 3, FALSE)</f>
        <v>Black and Color Imaging Unit 40k</v>
      </c>
      <c r="C106" s="33">
        <v>7332.7643000000007</v>
      </c>
      <c r="D106" s="34">
        <f t="shared" si="2"/>
        <v>7699.4025150000007</v>
      </c>
      <c r="E106" s="34">
        <f t="shared" si="2"/>
        <v>8084.3726407500008</v>
      </c>
      <c r="F106" s="102">
        <f>VLOOKUP(A106,[1]PN!B100:C1997, 2, FALSE)</f>
        <v>7400.1</v>
      </c>
      <c r="G106" s="180">
        <f t="shared" si="3"/>
        <v>-9.0992959554600118E-3</v>
      </c>
    </row>
    <row r="107" spans="1:7">
      <c r="A107" s="182" t="s">
        <v>1363</v>
      </c>
      <c r="B107" s="32" t="str">
        <f>VLOOKUP(A107,[1]PN!B101:D1998, 3, FALSE)</f>
        <v>C54x Waste toner bottle</v>
      </c>
      <c r="C107" s="33">
        <v>305.2466</v>
      </c>
      <c r="D107" s="34">
        <f t="shared" si="2"/>
        <v>320.50893000000002</v>
      </c>
      <c r="E107" s="34">
        <f t="shared" si="2"/>
        <v>336.53437650000006</v>
      </c>
      <c r="F107" s="102">
        <f>VLOOKUP(A107,[1]PN!B101:C1998, 2, FALSE)</f>
        <v>284.29000000000002</v>
      </c>
      <c r="G107" s="180">
        <f t="shared" si="3"/>
        <v>7.3715572127053292E-2</v>
      </c>
    </row>
    <row r="108" spans="1:7">
      <c r="A108" s="182" t="s">
        <v>86</v>
      </c>
      <c r="B108" s="32" t="str">
        <f>VLOOKUP(A108,[1]PN!B102:D1999, 3, FALSE)</f>
        <v>Black Extra High Yield Return Program 8k</v>
      </c>
      <c r="C108" s="33">
        <v>3704.84</v>
      </c>
      <c r="D108" s="34">
        <f t="shared" si="2"/>
        <v>3890.0820000000003</v>
      </c>
      <c r="E108" s="34">
        <f t="shared" si="2"/>
        <v>4084.5861000000004</v>
      </c>
      <c r="F108" s="102">
        <f>VLOOKUP(A108,[1]PN!B102:C1999, 2, FALSE)</f>
        <v>3763.23</v>
      </c>
      <c r="G108" s="180">
        <f t="shared" si="3"/>
        <v>-1.5515926478052064E-2</v>
      </c>
    </row>
    <row r="109" spans="1:7">
      <c r="A109" s="182" t="s">
        <v>88</v>
      </c>
      <c r="B109" s="32" t="str">
        <f>VLOOKUP(A109,[1]PN!B103:D2000, 3, FALSE)</f>
        <v>Cyan Extra High Yield Return Program 4k</v>
      </c>
      <c r="C109" s="33">
        <v>3433.0175000000004</v>
      </c>
      <c r="D109" s="34">
        <f t="shared" si="2"/>
        <v>3604.6683750000007</v>
      </c>
      <c r="E109" s="34">
        <f t="shared" si="2"/>
        <v>3784.9017937500007</v>
      </c>
      <c r="F109" s="102">
        <f>VLOOKUP(A109,[1]PN!B103:C2000, 2, FALSE)</f>
        <v>3810.27</v>
      </c>
      <c r="G109" s="180">
        <f t="shared" si="3"/>
        <v>-9.9009387786167274E-2</v>
      </c>
    </row>
    <row r="110" spans="1:7">
      <c r="A110" s="182" t="s">
        <v>90</v>
      </c>
      <c r="B110" s="32" t="str">
        <f>VLOOKUP(A110,[1]PN!B104:D2001, 3, FALSE)</f>
        <v>Magenta Extra High Yield Return Program 4k</v>
      </c>
      <c r="C110" s="33">
        <v>3433.0175000000004</v>
      </c>
      <c r="D110" s="34">
        <f t="shared" si="2"/>
        <v>3604.6683750000007</v>
      </c>
      <c r="E110" s="34">
        <f t="shared" si="2"/>
        <v>3784.9017937500007</v>
      </c>
      <c r="F110" s="102">
        <f>VLOOKUP(A110,[1]PN!B104:C2001, 2, FALSE)</f>
        <v>3810.27</v>
      </c>
      <c r="G110" s="180">
        <f t="shared" si="3"/>
        <v>-9.9009387786167274E-2</v>
      </c>
    </row>
    <row r="111" spans="1:7">
      <c r="A111" s="182" t="s">
        <v>92</v>
      </c>
      <c r="B111" s="32" t="str">
        <f>VLOOKUP(A111,[1]PN!B105:D2002, 3, FALSE)</f>
        <v>Yellow Extra High Yield Return Program 4k</v>
      </c>
      <c r="C111" s="33">
        <v>3433.0175000000004</v>
      </c>
      <c r="D111" s="34">
        <f t="shared" si="2"/>
        <v>3604.6683750000007</v>
      </c>
      <c r="E111" s="34">
        <f t="shared" si="2"/>
        <v>3784.9017937500007</v>
      </c>
      <c r="F111" s="102">
        <f>VLOOKUP(A111,[1]PN!B105:C2002, 2, FALSE)</f>
        <v>3810.27</v>
      </c>
      <c r="G111" s="180">
        <f t="shared" si="3"/>
        <v>-9.9009387786167274E-2</v>
      </c>
    </row>
    <row r="112" spans="1:7">
      <c r="A112" s="182" t="s">
        <v>2515</v>
      </c>
      <c r="B112" s="32" t="str">
        <f>VLOOKUP(A112,[1]PN!B106:D2003, 3, FALSE)</f>
        <v>Black High Yield Return Program 10k</v>
      </c>
      <c r="C112" s="33">
        <v>5033.75</v>
      </c>
      <c r="D112" s="34">
        <f t="shared" si="2"/>
        <v>5285.4375</v>
      </c>
      <c r="E112" s="34">
        <f t="shared" si="2"/>
        <v>5549.7093750000004</v>
      </c>
      <c r="F112" s="102">
        <f>VLOOKUP(A112,[1]PN!B106:C2003, 2, FALSE)</f>
        <v>5726.85</v>
      </c>
      <c r="G112" s="180">
        <f t="shared" si="3"/>
        <v>-0.12102639321791217</v>
      </c>
    </row>
    <row r="113" spans="1:7">
      <c r="A113" s="182" t="s">
        <v>2512</v>
      </c>
      <c r="B113" s="32" t="str">
        <f>VLOOKUP(A113,[1]PN!B107:D2004, 3, FALSE)</f>
        <v>Black Ultra High Yield Return Program 20k</v>
      </c>
      <c r="C113" s="33">
        <v>7714.9266000000007</v>
      </c>
      <c r="D113" s="34">
        <f t="shared" si="2"/>
        <v>8100.6729300000006</v>
      </c>
      <c r="E113" s="34">
        <f t="shared" si="2"/>
        <v>8505.7065765000007</v>
      </c>
      <c r="F113" s="102">
        <f>VLOOKUP(A113,[1]PN!B107:C2004, 2, FALSE)</f>
        <v>8625.5400000000009</v>
      </c>
      <c r="G113" s="180">
        <f t="shared" si="3"/>
        <v>-0.10557175550748128</v>
      </c>
    </row>
    <row r="114" spans="1:7">
      <c r="A114" s="182" t="s">
        <v>1310</v>
      </c>
      <c r="B114" s="32" t="str">
        <f>VLOOKUP(A114,[1]PN!B108:D2005, 3, FALSE)</f>
        <v>Imaging Unit Return Program 60k</v>
      </c>
      <c r="C114" s="33">
        <v>1070.3766000000001</v>
      </c>
      <c r="D114" s="34">
        <f t="shared" si="2"/>
        <v>1123.89543</v>
      </c>
      <c r="E114" s="34">
        <f t="shared" si="2"/>
        <v>1180.0902015000001</v>
      </c>
      <c r="F114" s="102">
        <f>VLOOKUP(A114,[1]PN!B108:C2005, 2, FALSE)</f>
        <v>1080.21</v>
      </c>
      <c r="G114" s="180">
        <f t="shared" si="3"/>
        <v>-9.1032299275140786E-3</v>
      </c>
    </row>
    <row r="115" spans="1:7">
      <c r="A115" s="182" t="s">
        <v>51</v>
      </c>
      <c r="B115" s="32" t="str">
        <f>VLOOKUP(A115,[1]PN!B109:D2006, 3, FALSE)</f>
        <v>Imaging Kit Return Program 100k</v>
      </c>
      <c r="C115" s="33">
        <v>1107.4250000000002</v>
      </c>
      <c r="D115" s="34">
        <f t="shared" si="2"/>
        <v>1162.7962500000003</v>
      </c>
      <c r="E115" s="34">
        <f t="shared" si="2"/>
        <v>1220.9360625000004</v>
      </c>
      <c r="F115" s="102">
        <f>VLOOKUP(A115,[1]PN!B109:C2006, 2, FALSE)</f>
        <v>1117.46</v>
      </c>
      <c r="G115" s="180">
        <f t="shared" si="3"/>
        <v>-8.9801872102803267E-3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>
  <dimension ref="A1:D1898"/>
  <sheetViews>
    <sheetView topLeftCell="A97" workbookViewId="0">
      <selection activeCell="I14" sqref="I14"/>
    </sheetView>
  </sheetViews>
  <sheetFormatPr defaultColWidth="8.85546875" defaultRowHeight="15"/>
  <cols>
    <col min="1" max="1" width="45.42578125" customWidth="1"/>
    <col min="2" max="2" width="22.42578125" style="5" customWidth="1"/>
    <col min="3" max="3" width="14" style="24" customWidth="1"/>
    <col min="4" max="4" width="47.7109375" customWidth="1"/>
  </cols>
  <sheetData>
    <row r="1" spans="1:4">
      <c r="A1" s="6" t="s">
        <v>23</v>
      </c>
      <c r="B1" s="130" t="s">
        <v>24</v>
      </c>
      <c r="C1" s="38">
        <v>5726.85</v>
      </c>
      <c r="D1" s="6" t="s">
        <v>23</v>
      </c>
    </row>
    <row r="2" spans="1:4">
      <c r="A2" s="6" t="s">
        <v>25</v>
      </c>
      <c r="B2" s="130" t="s">
        <v>26</v>
      </c>
      <c r="C2" s="38">
        <v>8625.5400000000009</v>
      </c>
      <c r="D2" s="6" t="s">
        <v>25</v>
      </c>
    </row>
    <row r="3" spans="1:4">
      <c r="A3" s="6" t="s">
        <v>27</v>
      </c>
      <c r="B3" s="130" t="s">
        <v>28</v>
      </c>
      <c r="C3" s="38">
        <v>4747.51</v>
      </c>
      <c r="D3" s="6" t="s">
        <v>27</v>
      </c>
    </row>
    <row r="4" spans="1:4">
      <c r="A4" s="6" t="s">
        <v>29</v>
      </c>
      <c r="B4" s="130" t="s">
        <v>30</v>
      </c>
      <c r="C4" s="38">
        <v>7085.05</v>
      </c>
      <c r="D4" s="6" t="s">
        <v>29</v>
      </c>
    </row>
    <row r="5" spans="1:4">
      <c r="A5" s="6" t="s">
        <v>31</v>
      </c>
      <c r="B5" s="130" t="s">
        <v>32</v>
      </c>
      <c r="C5" s="38">
        <v>10674.07</v>
      </c>
      <c r="D5" s="6" t="s">
        <v>31</v>
      </c>
    </row>
    <row r="6" spans="1:4">
      <c r="A6" s="6" t="s">
        <v>33</v>
      </c>
      <c r="B6" s="130" t="s">
        <v>34</v>
      </c>
      <c r="C6" s="38">
        <v>1893</v>
      </c>
      <c r="D6" s="6" t="s">
        <v>33</v>
      </c>
    </row>
    <row r="7" spans="1:4">
      <c r="A7" s="6" t="s">
        <v>35</v>
      </c>
      <c r="B7" s="130" t="s">
        <v>36</v>
      </c>
      <c r="C7" s="38">
        <v>7085.05</v>
      </c>
      <c r="D7" s="6" t="s">
        <v>35</v>
      </c>
    </row>
    <row r="8" spans="1:4">
      <c r="A8" s="6" t="s">
        <v>37</v>
      </c>
      <c r="B8" s="130" t="s">
        <v>38</v>
      </c>
      <c r="C8" s="38">
        <v>10674.07</v>
      </c>
      <c r="D8" s="6" t="s">
        <v>37</v>
      </c>
    </row>
    <row r="9" spans="1:4">
      <c r="A9" s="6" t="s">
        <v>39</v>
      </c>
      <c r="B9" s="130" t="s">
        <v>40</v>
      </c>
      <c r="C9" s="38">
        <v>2148.6799999999998</v>
      </c>
      <c r="D9" s="6" t="s">
        <v>39</v>
      </c>
    </row>
    <row r="10" spans="1:4">
      <c r="A10" s="6" t="s">
        <v>41</v>
      </c>
      <c r="B10" s="130" t="s">
        <v>42</v>
      </c>
      <c r="C10" s="38">
        <v>3712.96</v>
      </c>
      <c r="D10" s="6" t="s">
        <v>41</v>
      </c>
    </row>
    <row r="11" spans="1:4">
      <c r="A11" s="6" t="s">
        <v>43</v>
      </c>
      <c r="B11" s="130" t="s">
        <v>44</v>
      </c>
      <c r="C11" s="38">
        <v>10936.84</v>
      </c>
      <c r="D11" s="6" t="s">
        <v>43</v>
      </c>
    </row>
    <row r="12" spans="1:4">
      <c r="A12" s="6" t="s">
        <v>45</v>
      </c>
      <c r="B12" s="130" t="s">
        <v>46</v>
      </c>
      <c r="C12" s="38">
        <v>13509.48</v>
      </c>
      <c r="D12" s="6" t="s">
        <v>45</v>
      </c>
    </row>
    <row r="13" spans="1:4">
      <c r="A13" s="6" t="s">
        <v>41</v>
      </c>
      <c r="B13" s="130" t="s">
        <v>47</v>
      </c>
      <c r="C13" s="38">
        <v>3698.94</v>
      </c>
      <c r="D13" s="6" t="s">
        <v>41</v>
      </c>
    </row>
    <row r="14" spans="1:4">
      <c r="A14" s="6" t="s">
        <v>43</v>
      </c>
      <c r="B14" s="130" t="s">
        <v>48</v>
      </c>
      <c r="C14" s="38">
        <v>8690.7199999999993</v>
      </c>
      <c r="D14" s="6" t="s">
        <v>43</v>
      </c>
    </row>
    <row r="15" spans="1:4">
      <c r="A15" s="6" t="s">
        <v>45</v>
      </c>
      <c r="B15" s="130" t="s">
        <v>49</v>
      </c>
      <c r="C15" s="38">
        <v>13509.48</v>
      </c>
      <c r="D15" s="6" t="s">
        <v>45</v>
      </c>
    </row>
    <row r="16" spans="1:4">
      <c r="A16" s="6" t="s">
        <v>50</v>
      </c>
      <c r="B16" s="130" t="s">
        <v>51</v>
      </c>
      <c r="C16" s="38">
        <v>1117.46</v>
      </c>
      <c r="D16" s="6" t="s">
        <v>50</v>
      </c>
    </row>
    <row r="17" spans="1:4">
      <c r="A17" s="6" t="s">
        <v>52</v>
      </c>
      <c r="B17" s="130" t="s">
        <v>53</v>
      </c>
      <c r="C17" s="38">
        <v>13547.46</v>
      </c>
      <c r="D17" s="6" t="s">
        <v>52</v>
      </c>
    </row>
    <row r="18" spans="1:4">
      <c r="A18" s="6" t="s">
        <v>54</v>
      </c>
      <c r="B18" s="130" t="s">
        <v>55</v>
      </c>
      <c r="C18" s="38">
        <v>16767.38</v>
      </c>
      <c r="D18" s="6" t="s">
        <v>54</v>
      </c>
    </row>
    <row r="19" spans="1:4">
      <c r="A19" s="6" t="s">
        <v>52</v>
      </c>
      <c r="B19" s="130" t="s">
        <v>56</v>
      </c>
      <c r="C19" s="38">
        <v>10770.92</v>
      </c>
      <c r="D19" s="6" t="s">
        <v>52</v>
      </c>
    </row>
    <row r="20" spans="1:4">
      <c r="A20" s="6" t="s">
        <v>54</v>
      </c>
      <c r="B20" s="130" t="s">
        <v>57</v>
      </c>
      <c r="C20" s="38">
        <v>16767.38</v>
      </c>
      <c r="D20" s="6" t="s">
        <v>54</v>
      </c>
    </row>
    <row r="21" spans="1:4">
      <c r="A21" s="6" t="s">
        <v>58</v>
      </c>
      <c r="B21" s="130" t="s">
        <v>59</v>
      </c>
      <c r="C21" s="38">
        <v>1930.25</v>
      </c>
      <c r="D21" s="6" t="s">
        <v>58</v>
      </c>
    </row>
    <row r="22" spans="1:4">
      <c r="A22" s="6" t="s">
        <v>60</v>
      </c>
      <c r="B22" s="130" t="s">
        <v>61</v>
      </c>
      <c r="C22" s="38">
        <v>10936.84</v>
      </c>
      <c r="D22" s="6" t="s">
        <v>60</v>
      </c>
    </row>
    <row r="23" spans="1:4">
      <c r="A23" s="6" t="s">
        <v>62</v>
      </c>
      <c r="B23" s="130" t="s">
        <v>63</v>
      </c>
      <c r="C23" s="49">
        <v>10936.84</v>
      </c>
      <c r="D23" s="6" t="s">
        <v>62</v>
      </c>
    </row>
    <row r="24" spans="1:4">
      <c r="A24" s="6" t="s">
        <v>64</v>
      </c>
      <c r="B24" s="130" t="s">
        <v>65</v>
      </c>
      <c r="C24" s="49">
        <v>13509.48</v>
      </c>
      <c r="D24" s="6" t="s">
        <v>64</v>
      </c>
    </row>
    <row r="25" spans="1:4">
      <c r="A25" s="6" t="s">
        <v>66</v>
      </c>
      <c r="B25" s="130" t="s">
        <v>67</v>
      </c>
      <c r="C25" s="38">
        <v>13509.48</v>
      </c>
      <c r="D25" s="6" t="s">
        <v>66</v>
      </c>
    </row>
    <row r="26" spans="1:4">
      <c r="A26" s="6" t="s">
        <v>60</v>
      </c>
      <c r="B26" s="130" t="s">
        <v>67</v>
      </c>
      <c r="C26" s="38">
        <v>8690.7199999999993</v>
      </c>
      <c r="D26" s="6" t="s">
        <v>60</v>
      </c>
    </row>
    <row r="27" spans="1:4">
      <c r="A27" s="6" t="s">
        <v>66</v>
      </c>
      <c r="B27" s="130" t="s">
        <v>68</v>
      </c>
      <c r="C27" s="38">
        <v>13509.48</v>
      </c>
      <c r="D27" s="6" t="s">
        <v>66</v>
      </c>
    </row>
    <row r="28" spans="1:4">
      <c r="A28" s="6" t="s">
        <v>69</v>
      </c>
      <c r="B28" s="130" t="s">
        <v>70</v>
      </c>
      <c r="C28" s="38">
        <v>1176.01</v>
      </c>
      <c r="D28" s="6" t="s">
        <v>69</v>
      </c>
    </row>
    <row r="29" spans="1:4">
      <c r="A29" s="6" t="s">
        <v>71</v>
      </c>
      <c r="B29" s="130" t="s">
        <v>72</v>
      </c>
      <c r="C29" s="38">
        <v>1545.61</v>
      </c>
      <c r="D29" s="6" t="s">
        <v>71</v>
      </c>
    </row>
    <row r="30" spans="1:4">
      <c r="A30" s="6" t="s">
        <v>73</v>
      </c>
      <c r="B30" s="130" t="s">
        <v>74</v>
      </c>
      <c r="C30" s="38">
        <v>1545.61</v>
      </c>
      <c r="D30" s="6" t="s">
        <v>73</v>
      </c>
    </row>
    <row r="31" spans="1:4">
      <c r="A31" s="6" t="s">
        <v>75</v>
      </c>
      <c r="B31" s="130" t="s">
        <v>76</v>
      </c>
      <c r="C31" s="38">
        <v>1545.61</v>
      </c>
      <c r="D31" s="6" t="s">
        <v>75</v>
      </c>
    </row>
    <row r="32" spans="1:4">
      <c r="A32" s="6" t="s">
        <v>77</v>
      </c>
      <c r="B32" s="130" t="s">
        <v>78</v>
      </c>
      <c r="C32" s="38">
        <v>2637.62</v>
      </c>
      <c r="D32" s="6" t="s">
        <v>77</v>
      </c>
    </row>
    <row r="33" spans="1:4">
      <c r="A33" s="6" t="s">
        <v>79</v>
      </c>
      <c r="B33" s="130" t="s">
        <v>80</v>
      </c>
      <c r="C33" s="38">
        <v>3559.94</v>
      </c>
      <c r="D33" s="6" t="s">
        <v>79</v>
      </c>
    </row>
    <row r="34" spans="1:4">
      <c r="A34" s="6" t="s">
        <v>81</v>
      </c>
      <c r="B34" s="130" t="s">
        <v>82</v>
      </c>
      <c r="C34" s="38">
        <v>3559.94</v>
      </c>
      <c r="D34" s="6" t="s">
        <v>81</v>
      </c>
    </row>
    <row r="35" spans="1:4">
      <c r="A35" s="6" t="s">
        <v>83</v>
      </c>
      <c r="B35" s="130" t="s">
        <v>84</v>
      </c>
      <c r="C35" s="38">
        <v>3559.94</v>
      </c>
      <c r="D35" s="6" t="s">
        <v>83</v>
      </c>
    </row>
    <row r="36" spans="1:4">
      <c r="A36" s="6" t="s">
        <v>85</v>
      </c>
      <c r="B36" s="130" t="s">
        <v>86</v>
      </c>
      <c r="C36" s="38">
        <v>3763.23</v>
      </c>
      <c r="D36" s="6" t="s">
        <v>85</v>
      </c>
    </row>
    <row r="37" spans="1:4">
      <c r="A37" s="6" t="s">
        <v>87</v>
      </c>
      <c r="B37" s="130" t="s">
        <v>88</v>
      </c>
      <c r="C37" s="38">
        <v>3810.27</v>
      </c>
      <c r="D37" s="6" t="s">
        <v>87</v>
      </c>
    </row>
    <row r="38" spans="1:4">
      <c r="A38" s="6" t="s">
        <v>89</v>
      </c>
      <c r="B38" s="130" t="s">
        <v>90</v>
      </c>
      <c r="C38" s="38">
        <v>3810.27</v>
      </c>
      <c r="D38" s="6" t="s">
        <v>89</v>
      </c>
    </row>
    <row r="39" spans="1:4">
      <c r="A39" s="6" t="s">
        <v>91</v>
      </c>
      <c r="B39" s="130" t="s">
        <v>92</v>
      </c>
      <c r="C39" s="38">
        <v>3810.27</v>
      </c>
      <c r="D39" s="6" t="s">
        <v>91</v>
      </c>
    </row>
    <row r="40" spans="1:4">
      <c r="A40" s="6" t="s">
        <v>93</v>
      </c>
      <c r="B40" s="130" t="s">
        <v>94</v>
      </c>
      <c r="C40" s="38">
        <v>1176.01</v>
      </c>
      <c r="D40" s="6" t="s">
        <v>93</v>
      </c>
    </row>
    <row r="41" spans="1:4">
      <c r="A41" s="6" t="s">
        <v>95</v>
      </c>
      <c r="B41" s="130" t="s">
        <v>96</v>
      </c>
      <c r="C41" s="38">
        <v>1545.61</v>
      </c>
      <c r="D41" s="6" t="s">
        <v>95</v>
      </c>
    </row>
    <row r="42" spans="1:4">
      <c r="A42" s="6" t="s">
        <v>97</v>
      </c>
      <c r="B42" s="130" t="s">
        <v>98</v>
      </c>
      <c r="C42" s="38">
        <v>1545.61</v>
      </c>
      <c r="D42" s="6" t="s">
        <v>97</v>
      </c>
    </row>
    <row r="43" spans="1:4">
      <c r="A43" s="6" t="s">
        <v>99</v>
      </c>
      <c r="B43" s="130" t="s">
        <v>100</v>
      </c>
      <c r="C43" s="38">
        <v>1545.61</v>
      </c>
      <c r="D43" s="6" t="s">
        <v>99</v>
      </c>
    </row>
    <row r="44" spans="1:4">
      <c r="A44" s="6" t="s">
        <v>101</v>
      </c>
      <c r="B44" s="130" t="s">
        <v>102</v>
      </c>
      <c r="C44" s="38">
        <v>1648.09</v>
      </c>
      <c r="D44" s="6" t="s">
        <v>101</v>
      </c>
    </row>
    <row r="45" spans="1:4">
      <c r="A45" s="6" t="s">
        <v>103</v>
      </c>
      <c r="B45" s="130" t="s">
        <v>104</v>
      </c>
      <c r="C45" s="38">
        <v>2373.86</v>
      </c>
      <c r="D45" s="6" t="s">
        <v>103</v>
      </c>
    </row>
    <row r="46" spans="1:4">
      <c r="A46" s="6" t="s">
        <v>105</v>
      </c>
      <c r="B46" s="130" t="s">
        <v>106</v>
      </c>
      <c r="C46" s="38">
        <v>2373.86</v>
      </c>
      <c r="D46" s="6" t="s">
        <v>105</v>
      </c>
    </row>
    <row r="47" spans="1:4">
      <c r="A47" s="6" t="s">
        <v>107</v>
      </c>
      <c r="B47" s="130" t="s">
        <v>108</v>
      </c>
      <c r="C47" s="38">
        <v>2373.86</v>
      </c>
      <c r="D47" s="6" t="s">
        <v>107</v>
      </c>
    </row>
    <row r="48" spans="1:4">
      <c r="A48" s="6" t="s">
        <v>77</v>
      </c>
      <c r="B48" s="130" t="s">
        <v>109</v>
      </c>
      <c r="C48" s="38">
        <v>2469.62</v>
      </c>
      <c r="D48" s="6" t="s">
        <v>77</v>
      </c>
    </row>
    <row r="49" spans="1:4">
      <c r="A49" s="6" t="s">
        <v>79</v>
      </c>
      <c r="B49" s="130" t="s">
        <v>110</v>
      </c>
      <c r="C49" s="38">
        <v>2741.78</v>
      </c>
      <c r="D49" s="6" t="s">
        <v>79</v>
      </c>
    </row>
    <row r="50" spans="1:4">
      <c r="A50" s="6" t="s">
        <v>81</v>
      </c>
      <c r="B50" s="130" t="s">
        <v>111</v>
      </c>
      <c r="C50" s="38">
        <v>2741.78</v>
      </c>
      <c r="D50" s="6" t="s">
        <v>81</v>
      </c>
    </row>
    <row r="51" spans="1:4">
      <c r="A51" s="6" t="s">
        <v>83</v>
      </c>
      <c r="B51" s="130" t="s">
        <v>112</v>
      </c>
      <c r="C51" s="38">
        <v>2741.78</v>
      </c>
      <c r="D51" s="6" t="s">
        <v>83</v>
      </c>
    </row>
    <row r="52" spans="1:4">
      <c r="A52" s="6" t="s">
        <v>85</v>
      </c>
      <c r="B52" s="130" t="s">
        <v>113</v>
      </c>
      <c r="C52" s="38">
        <v>3517.94</v>
      </c>
      <c r="D52" s="6" t="s">
        <v>85</v>
      </c>
    </row>
    <row r="53" spans="1:4">
      <c r="A53" s="6" t="s">
        <v>87</v>
      </c>
      <c r="B53" s="130" t="s">
        <v>114</v>
      </c>
      <c r="C53" s="38">
        <v>3202.1</v>
      </c>
      <c r="D53" s="6" t="s">
        <v>87</v>
      </c>
    </row>
    <row r="54" spans="1:4">
      <c r="A54" s="6" t="s">
        <v>89</v>
      </c>
      <c r="B54" s="130" t="s">
        <v>115</v>
      </c>
      <c r="C54" s="38">
        <v>3202.1</v>
      </c>
      <c r="D54" s="6" t="s">
        <v>89</v>
      </c>
    </row>
    <row r="55" spans="1:4">
      <c r="A55" s="6" t="s">
        <v>91</v>
      </c>
      <c r="B55" s="130" t="s">
        <v>116</v>
      </c>
      <c r="C55" s="38">
        <v>3202.1</v>
      </c>
      <c r="D55" s="6" t="s">
        <v>91</v>
      </c>
    </row>
    <row r="56" spans="1:4">
      <c r="A56" s="6" t="s">
        <v>117</v>
      </c>
      <c r="B56" s="130" t="s">
        <v>118</v>
      </c>
      <c r="C56" s="38">
        <v>5327.88</v>
      </c>
      <c r="D56" s="6" t="s">
        <v>117</v>
      </c>
    </row>
    <row r="57" spans="1:4">
      <c r="A57" s="6" t="s">
        <v>119</v>
      </c>
      <c r="B57" s="130" t="s">
        <v>120</v>
      </c>
      <c r="C57" s="38">
        <v>7400.1</v>
      </c>
      <c r="D57" s="6" t="s">
        <v>119</v>
      </c>
    </row>
    <row r="58" spans="1:4">
      <c r="A58" s="6" t="s">
        <v>121</v>
      </c>
      <c r="B58" s="130" t="s">
        <v>122</v>
      </c>
      <c r="C58" s="38">
        <v>3687.23</v>
      </c>
      <c r="D58" s="6" t="s">
        <v>121</v>
      </c>
    </row>
    <row r="59" spans="1:4">
      <c r="A59" s="6" t="s">
        <v>123</v>
      </c>
      <c r="B59" s="130" t="s">
        <v>124</v>
      </c>
      <c r="C59" s="38">
        <v>4556.78</v>
      </c>
      <c r="D59" s="6" t="s">
        <v>123</v>
      </c>
    </row>
    <row r="60" spans="1:4">
      <c r="A60" s="6" t="s">
        <v>125</v>
      </c>
      <c r="B60" s="130" t="s">
        <v>126</v>
      </c>
      <c r="C60" s="38">
        <v>4556.78</v>
      </c>
      <c r="D60" s="6" t="s">
        <v>125</v>
      </c>
    </row>
    <row r="61" spans="1:4">
      <c r="A61" s="6" t="s">
        <v>127</v>
      </c>
      <c r="B61" s="130" t="s">
        <v>128</v>
      </c>
      <c r="C61" s="38">
        <v>4556.78</v>
      </c>
      <c r="D61" s="6" t="s">
        <v>127</v>
      </c>
    </row>
    <row r="62" spans="1:4">
      <c r="A62" s="6" t="s">
        <v>129</v>
      </c>
      <c r="B62" s="130" t="s">
        <v>130</v>
      </c>
      <c r="C62" s="38">
        <v>4755.82</v>
      </c>
      <c r="D62" s="6" t="s">
        <v>129</v>
      </c>
    </row>
    <row r="63" spans="1:4">
      <c r="A63" s="6" t="s">
        <v>131</v>
      </c>
      <c r="B63" s="130" t="s">
        <v>132</v>
      </c>
      <c r="C63" s="38">
        <v>4662.2</v>
      </c>
      <c r="D63" s="6" t="s">
        <v>131</v>
      </c>
    </row>
    <row r="64" spans="1:4">
      <c r="A64" s="6" t="s">
        <v>133</v>
      </c>
      <c r="B64" s="130" t="s">
        <v>134</v>
      </c>
      <c r="C64" s="38">
        <v>4662.2</v>
      </c>
      <c r="D64" s="6" t="s">
        <v>133</v>
      </c>
    </row>
    <row r="65" spans="1:4">
      <c r="A65" s="6" t="s">
        <v>135</v>
      </c>
      <c r="B65" s="130" t="s">
        <v>136</v>
      </c>
      <c r="C65" s="38">
        <v>4662.2</v>
      </c>
      <c r="D65" s="6" t="s">
        <v>135</v>
      </c>
    </row>
    <row r="66" spans="1:4">
      <c r="A66" s="6" t="s">
        <v>137</v>
      </c>
      <c r="B66" s="130" t="s">
        <v>138</v>
      </c>
      <c r="C66" s="38">
        <v>3401.13</v>
      </c>
      <c r="D66" s="6" t="s">
        <v>137</v>
      </c>
    </row>
    <row r="67" spans="1:4">
      <c r="A67" s="6" t="s">
        <v>139</v>
      </c>
      <c r="B67" s="130" t="s">
        <v>140</v>
      </c>
      <c r="C67" s="38">
        <v>3401.13</v>
      </c>
      <c r="D67" s="6" t="s">
        <v>139</v>
      </c>
    </row>
    <row r="68" spans="1:4">
      <c r="A68" s="6" t="s">
        <v>141</v>
      </c>
      <c r="B68" s="130" t="s">
        <v>142</v>
      </c>
      <c r="C68" s="38">
        <v>3401.13</v>
      </c>
      <c r="D68" s="6" t="s">
        <v>141</v>
      </c>
    </row>
    <row r="69" spans="1:4">
      <c r="A69" s="6" t="s">
        <v>143</v>
      </c>
      <c r="B69" s="130" t="s">
        <v>144</v>
      </c>
      <c r="C69" s="38">
        <v>3401.13</v>
      </c>
      <c r="D69" s="6" t="s">
        <v>143</v>
      </c>
    </row>
    <row r="70" spans="1:4">
      <c r="A70" s="6" t="s">
        <v>121</v>
      </c>
      <c r="B70" s="130" t="s">
        <v>145</v>
      </c>
      <c r="C70" s="38">
        <v>3512.82</v>
      </c>
      <c r="D70" s="6" t="s">
        <v>121</v>
      </c>
    </row>
    <row r="71" spans="1:4">
      <c r="A71" s="6" t="s">
        <v>123</v>
      </c>
      <c r="B71" s="130" t="s">
        <v>146</v>
      </c>
      <c r="C71" s="38">
        <v>3815.45</v>
      </c>
      <c r="D71" s="6" t="s">
        <v>123</v>
      </c>
    </row>
    <row r="72" spans="1:4">
      <c r="A72" s="6" t="s">
        <v>125</v>
      </c>
      <c r="B72" s="130" t="s">
        <v>147</v>
      </c>
      <c r="C72" s="38">
        <v>3815.45</v>
      </c>
      <c r="D72" s="6" t="s">
        <v>125</v>
      </c>
    </row>
    <row r="73" spans="1:4">
      <c r="A73" s="6" t="s">
        <v>127</v>
      </c>
      <c r="B73" s="130" t="s">
        <v>148</v>
      </c>
      <c r="C73" s="38">
        <v>3815.45</v>
      </c>
      <c r="D73" s="6" t="s">
        <v>127</v>
      </c>
    </row>
    <row r="74" spans="1:4">
      <c r="A74" s="6" t="s">
        <v>129</v>
      </c>
      <c r="B74" s="130" t="s">
        <v>149</v>
      </c>
      <c r="C74" s="38">
        <v>4555.4399999999996</v>
      </c>
      <c r="D74" s="6" t="s">
        <v>129</v>
      </c>
    </row>
    <row r="75" spans="1:4">
      <c r="A75" s="6" t="s">
        <v>131</v>
      </c>
      <c r="B75" s="130" t="s">
        <v>150</v>
      </c>
      <c r="C75" s="38">
        <v>4016.38</v>
      </c>
      <c r="D75" s="6" t="s">
        <v>131</v>
      </c>
    </row>
    <row r="76" spans="1:4">
      <c r="A76" s="6" t="s">
        <v>133</v>
      </c>
      <c r="B76" s="130" t="s">
        <v>151</v>
      </c>
      <c r="C76" s="38">
        <v>4016.38</v>
      </c>
      <c r="D76" s="6" t="s">
        <v>133</v>
      </c>
    </row>
    <row r="77" spans="1:4">
      <c r="A77" s="6" t="s">
        <v>135</v>
      </c>
      <c r="B77" s="130" t="s">
        <v>152</v>
      </c>
      <c r="C77" s="38">
        <v>4016.38</v>
      </c>
      <c r="D77" s="6" t="s">
        <v>135</v>
      </c>
    </row>
    <row r="78" spans="1:4">
      <c r="A78" s="6" t="s">
        <v>153</v>
      </c>
      <c r="B78" s="130" t="s">
        <v>154</v>
      </c>
      <c r="C78" s="38">
        <v>3996.11</v>
      </c>
      <c r="D78" s="6" t="s">
        <v>153</v>
      </c>
    </row>
    <row r="79" spans="1:4">
      <c r="A79" s="6" t="s">
        <v>155</v>
      </c>
      <c r="B79" s="130" t="s">
        <v>156</v>
      </c>
      <c r="C79" s="38">
        <v>1331.77</v>
      </c>
      <c r="D79" s="6" t="s">
        <v>155</v>
      </c>
    </row>
    <row r="80" spans="1:4">
      <c r="A80" s="6" t="s">
        <v>157</v>
      </c>
      <c r="B80" s="130" t="s">
        <v>158</v>
      </c>
      <c r="C80" s="38">
        <v>1331.77</v>
      </c>
      <c r="D80" s="6" t="s">
        <v>157</v>
      </c>
    </row>
    <row r="81" spans="1:4">
      <c r="A81" s="6" t="s">
        <v>159</v>
      </c>
      <c r="B81" s="130" t="s">
        <v>160</v>
      </c>
      <c r="C81" s="38">
        <v>1331.77</v>
      </c>
      <c r="D81" s="6" t="s">
        <v>159</v>
      </c>
    </row>
    <row r="82" spans="1:4">
      <c r="A82" s="6" t="s">
        <v>161</v>
      </c>
      <c r="B82" s="130" t="s">
        <v>162</v>
      </c>
      <c r="C82" s="38">
        <v>1331.77</v>
      </c>
      <c r="D82" s="6" t="s">
        <v>161</v>
      </c>
    </row>
    <row r="83" spans="1:4">
      <c r="A83" s="6" t="s">
        <v>163</v>
      </c>
      <c r="B83" s="130" t="s">
        <v>164</v>
      </c>
      <c r="C83" s="38">
        <v>2637.62</v>
      </c>
      <c r="D83" s="6" t="s">
        <v>163</v>
      </c>
    </row>
    <row r="84" spans="1:4">
      <c r="A84" s="6" t="s">
        <v>165</v>
      </c>
      <c r="B84" s="130" t="s">
        <v>166</v>
      </c>
      <c r="C84" s="38">
        <v>3559.94</v>
      </c>
      <c r="D84" s="6" t="s">
        <v>165</v>
      </c>
    </row>
    <row r="85" spans="1:4">
      <c r="A85" s="6" t="s">
        <v>167</v>
      </c>
      <c r="B85" s="130" t="s">
        <v>168</v>
      </c>
      <c r="C85" s="38">
        <v>3559.94</v>
      </c>
      <c r="D85" s="6" t="s">
        <v>167</v>
      </c>
    </row>
    <row r="86" spans="1:4">
      <c r="A86" s="6" t="s">
        <v>169</v>
      </c>
      <c r="B86" s="130" t="s">
        <v>170</v>
      </c>
      <c r="C86" s="38">
        <v>3559.94</v>
      </c>
      <c r="D86" s="6" t="s">
        <v>169</v>
      </c>
    </row>
    <row r="87" spans="1:4">
      <c r="A87" s="6" t="s">
        <v>171</v>
      </c>
      <c r="B87" s="130" t="s">
        <v>172</v>
      </c>
      <c r="C87" s="38">
        <v>3763.23</v>
      </c>
      <c r="D87" s="6" t="s">
        <v>171</v>
      </c>
    </row>
    <row r="88" spans="1:4">
      <c r="A88" s="6" t="s">
        <v>173</v>
      </c>
      <c r="B88" s="130" t="s">
        <v>174</v>
      </c>
      <c r="C88" s="38">
        <v>3810.27</v>
      </c>
      <c r="D88" s="6" t="s">
        <v>173</v>
      </c>
    </row>
    <row r="89" spans="1:4">
      <c r="A89" s="6" t="s">
        <v>175</v>
      </c>
      <c r="B89" s="130" t="s">
        <v>176</v>
      </c>
      <c r="C89" s="38">
        <v>3810.27</v>
      </c>
      <c r="D89" s="6" t="s">
        <v>175</v>
      </c>
    </row>
    <row r="90" spans="1:4">
      <c r="A90" s="6" t="s">
        <v>177</v>
      </c>
      <c r="B90" s="130" t="s">
        <v>178</v>
      </c>
      <c r="C90" s="38">
        <v>3810.27</v>
      </c>
      <c r="D90" s="6" t="s">
        <v>177</v>
      </c>
    </row>
    <row r="91" spans="1:4">
      <c r="A91" s="6" t="s">
        <v>179</v>
      </c>
      <c r="B91" s="130" t="s">
        <v>180</v>
      </c>
      <c r="C91" s="38">
        <v>1648.09</v>
      </c>
      <c r="D91" s="6" t="s">
        <v>179</v>
      </c>
    </row>
    <row r="92" spans="1:4">
      <c r="A92" s="6" t="s">
        <v>181</v>
      </c>
      <c r="B92" s="130" t="s">
        <v>182</v>
      </c>
      <c r="C92" s="38">
        <v>2373.86</v>
      </c>
      <c r="D92" s="6" t="s">
        <v>181</v>
      </c>
    </row>
    <row r="93" spans="1:4">
      <c r="A93" s="6" t="s">
        <v>183</v>
      </c>
      <c r="B93" s="130" t="s">
        <v>184</v>
      </c>
      <c r="C93" s="38">
        <v>2373.86</v>
      </c>
      <c r="D93" s="6" t="s">
        <v>183</v>
      </c>
    </row>
    <row r="94" spans="1:4">
      <c r="A94" s="6" t="s">
        <v>185</v>
      </c>
      <c r="B94" s="130" t="s">
        <v>186</v>
      </c>
      <c r="C94" s="38">
        <v>2373.86</v>
      </c>
      <c r="D94" s="6" t="s">
        <v>185</v>
      </c>
    </row>
    <row r="95" spans="1:4">
      <c r="A95" s="6" t="s">
        <v>187</v>
      </c>
      <c r="B95" s="130" t="s">
        <v>188</v>
      </c>
      <c r="C95" s="38">
        <v>2469.62</v>
      </c>
      <c r="D95" s="6" t="s">
        <v>187</v>
      </c>
    </row>
    <row r="96" spans="1:4">
      <c r="A96" s="6" t="s">
        <v>189</v>
      </c>
      <c r="B96" s="130" t="s">
        <v>190</v>
      </c>
      <c r="C96" s="38">
        <v>2741.78</v>
      </c>
      <c r="D96" s="6" t="s">
        <v>189</v>
      </c>
    </row>
    <row r="97" spans="1:4">
      <c r="A97" s="6" t="s">
        <v>167</v>
      </c>
      <c r="B97" s="130" t="s">
        <v>191</v>
      </c>
      <c r="C97" s="38">
        <v>2741.78</v>
      </c>
      <c r="D97" s="6" t="s">
        <v>167</v>
      </c>
    </row>
    <row r="98" spans="1:4">
      <c r="A98" s="6" t="s">
        <v>169</v>
      </c>
      <c r="B98" s="130" t="s">
        <v>192</v>
      </c>
      <c r="C98" s="38">
        <v>2741.78</v>
      </c>
      <c r="D98" s="6" t="s">
        <v>169</v>
      </c>
    </row>
    <row r="99" spans="1:4">
      <c r="A99" s="6" t="s">
        <v>171</v>
      </c>
      <c r="B99" s="130" t="s">
        <v>193</v>
      </c>
      <c r="C99" s="38">
        <v>3517.94</v>
      </c>
      <c r="D99" s="6" t="s">
        <v>171</v>
      </c>
    </row>
    <row r="100" spans="1:4">
      <c r="A100" s="6" t="s">
        <v>173</v>
      </c>
      <c r="B100" s="130" t="s">
        <v>194</v>
      </c>
      <c r="C100" s="38">
        <v>3202.1</v>
      </c>
      <c r="D100" s="6" t="s">
        <v>173</v>
      </c>
    </row>
    <row r="101" spans="1:4">
      <c r="A101" s="6" t="s">
        <v>175</v>
      </c>
      <c r="B101" s="130" t="s">
        <v>195</v>
      </c>
      <c r="C101" s="38">
        <v>3202.1</v>
      </c>
      <c r="D101" s="6" t="s">
        <v>175</v>
      </c>
    </row>
    <row r="102" spans="1:4">
      <c r="A102" s="6" t="s">
        <v>177</v>
      </c>
      <c r="B102" s="130" t="s">
        <v>196</v>
      </c>
      <c r="C102" s="38">
        <v>3202.1</v>
      </c>
      <c r="D102" s="6" t="s">
        <v>177</v>
      </c>
    </row>
    <row r="103" spans="1:4">
      <c r="A103" s="7" t="s">
        <v>197</v>
      </c>
      <c r="B103" s="131" t="s">
        <v>198</v>
      </c>
      <c r="C103" s="37">
        <v>4601.7999999999993</v>
      </c>
      <c r="D103" s="7" t="s">
        <v>197</v>
      </c>
    </row>
    <row r="104" spans="1:4">
      <c r="A104" s="7" t="s">
        <v>197</v>
      </c>
      <c r="B104" s="131" t="s">
        <v>199</v>
      </c>
      <c r="C104" s="37">
        <v>7447.9999999999991</v>
      </c>
      <c r="D104" s="7" t="s">
        <v>197</v>
      </c>
    </row>
    <row r="105" spans="1:4">
      <c r="A105" s="7" t="s">
        <v>200</v>
      </c>
      <c r="B105" s="131" t="s">
        <v>201</v>
      </c>
      <c r="C105" s="37">
        <v>5000.7999999999993</v>
      </c>
      <c r="D105" s="7" t="s">
        <v>200</v>
      </c>
    </row>
    <row r="106" spans="1:4">
      <c r="A106" s="7" t="s">
        <v>202</v>
      </c>
      <c r="B106" s="131" t="s">
        <v>203</v>
      </c>
      <c r="C106" s="37">
        <v>5000.7999999999993</v>
      </c>
      <c r="D106" s="7" t="s">
        <v>202</v>
      </c>
    </row>
    <row r="107" spans="1:4">
      <c r="A107" s="8" t="s">
        <v>204</v>
      </c>
      <c r="B107" s="132" t="s">
        <v>205</v>
      </c>
      <c r="C107" s="37">
        <v>319.2</v>
      </c>
      <c r="D107" s="8" t="s">
        <v>204</v>
      </c>
    </row>
    <row r="108" spans="1:4">
      <c r="A108" s="8" t="s">
        <v>206</v>
      </c>
      <c r="B108" s="132" t="s">
        <v>207</v>
      </c>
      <c r="C108" s="37">
        <v>14788.9</v>
      </c>
      <c r="D108" s="8" t="s">
        <v>206</v>
      </c>
    </row>
    <row r="109" spans="1:4">
      <c r="A109" s="8" t="s">
        <v>208</v>
      </c>
      <c r="B109" s="132" t="s">
        <v>209</v>
      </c>
      <c r="C109" s="37">
        <v>4601.7999999999993</v>
      </c>
      <c r="D109" s="8" t="s">
        <v>208</v>
      </c>
    </row>
    <row r="110" spans="1:4">
      <c r="A110" s="8" t="s">
        <v>210</v>
      </c>
      <c r="B110" s="132" t="s">
        <v>211</v>
      </c>
      <c r="C110" s="37">
        <v>2553.6</v>
      </c>
      <c r="D110" s="8" t="s">
        <v>210</v>
      </c>
    </row>
    <row r="111" spans="1:4">
      <c r="A111" s="8" t="s">
        <v>212</v>
      </c>
      <c r="B111" s="132" t="s">
        <v>213</v>
      </c>
      <c r="C111" s="37">
        <v>5187</v>
      </c>
      <c r="D111" s="8" t="s">
        <v>212</v>
      </c>
    </row>
    <row r="112" spans="1:4">
      <c r="A112" s="8" t="s">
        <v>214</v>
      </c>
      <c r="B112" s="132" t="s">
        <v>215</v>
      </c>
      <c r="C112" s="37">
        <v>15214.499999999998</v>
      </c>
      <c r="D112" s="8" t="s">
        <v>214</v>
      </c>
    </row>
    <row r="113" spans="1:4">
      <c r="A113" s="8" t="s">
        <v>216</v>
      </c>
      <c r="B113" s="132" t="s">
        <v>217</v>
      </c>
      <c r="C113" s="37">
        <v>12155.5</v>
      </c>
      <c r="D113" s="8" t="s">
        <v>216</v>
      </c>
    </row>
    <row r="114" spans="1:4">
      <c r="A114" s="8" t="s">
        <v>218</v>
      </c>
      <c r="B114" s="132" t="s">
        <v>219</v>
      </c>
      <c r="C114" s="37">
        <v>6171.2</v>
      </c>
      <c r="D114" s="8" t="s">
        <v>218</v>
      </c>
    </row>
    <row r="115" spans="1:4">
      <c r="A115" s="8" t="s">
        <v>220</v>
      </c>
      <c r="B115" s="132" t="s">
        <v>221</v>
      </c>
      <c r="C115" s="37">
        <v>2553.6</v>
      </c>
      <c r="D115" s="8" t="s">
        <v>220</v>
      </c>
    </row>
    <row r="116" spans="1:4">
      <c r="A116" s="8" t="s">
        <v>222</v>
      </c>
      <c r="B116" s="132" t="s">
        <v>223</v>
      </c>
      <c r="C116" s="37">
        <v>16198.699999999999</v>
      </c>
      <c r="D116" s="8" t="s">
        <v>222</v>
      </c>
    </row>
    <row r="117" spans="1:4">
      <c r="A117" s="8" t="s">
        <v>224</v>
      </c>
      <c r="B117" s="132" t="s">
        <v>225</v>
      </c>
      <c r="C117" s="37">
        <v>18965.099999999999</v>
      </c>
      <c r="D117" s="8" t="s">
        <v>224</v>
      </c>
    </row>
    <row r="118" spans="1:4">
      <c r="A118" s="7" t="s">
        <v>226</v>
      </c>
      <c r="B118" s="131" t="s">
        <v>227</v>
      </c>
      <c r="C118" s="37">
        <v>10000.9</v>
      </c>
      <c r="D118" s="7" t="s">
        <v>226</v>
      </c>
    </row>
    <row r="119" spans="1:4">
      <c r="A119" s="7" t="s">
        <v>228</v>
      </c>
      <c r="B119" s="131" t="s">
        <v>229</v>
      </c>
      <c r="C119" s="37">
        <v>52559.5</v>
      </c>
      <c r="D119" s="7" t="s">
        <v>228</v>
      </c>
    </row>
    <row r="120" spans="1:4">
      <c r="A120" s="7" t="s">
        <v>230</v>
      </c>
      <c r="B120" s="131" t="s">
        <v>231</v>
      </c>
      <c r="C120" s="37">
        <v>7501.2</v>
      </c>
      <c r="D120" s="7" t="s">
        <v>230</v>
      </c>
    </row>
    <row r="121" spans="1:4">
      <c r="A121" s="7" t="s">
        <v>232</v>
      </c>
      <c r="B121" s="131" t="s">
        <v>233</v>
      </c>
      <c r="C121" s="37">
        <v>31226.999999999996</v>
      </c>
      <c r="D121" s="7" t="s">
        <v>232</v>
      </c>
    </row>
    <row r="122" spans="1:4">
      <c r="A122" s="7" t="s">
        <v>234</v>
      </c>
      <c r="B122" s="131" t="s">
        <v>235</v>
      </c>
      <c r="C122" s="37">
        <v>46920.299999999996</v>
      </c>
      <c r="D122" s="7" t="s">
        <v>234</v>
      </c>
    </row>
    <row r="123" spans="1:4">
      <c r="A123" s="7" t="s">
        <v>236</v>
      </c>
      <c r="B123" s="131" t="s">
        <v>237</v>
      </c>
      <c r="C123" s="37">
        <v>33780.6</v>
      </c>
      <c r="D123" s="7" t="s">
        <v>236</v>
      </c>
    </row>
    <row r="124" spans="1:4">
      <c r="A124" s="7" t="s">
        <v>238</v>
      </c>
      <c r="B124" s="131" t="s">
        <v>239</v>
      </c>
      <c r="C124" s="37">
        <v>80887.799999999988</v>
      </c>
      <c r="D124" s="7" t="s">
        <v>238</v>
      </c>
    </row>
    <row r="125" spans="1:4">
      <c r="A125" s="10" t="s">
        <v>240</v>
      </c>
      <c r="B125" s="133" t="s">
        <v>241</v>
      </c>
      <c r="C125" s="37">
        <v>10160.5</v>
      </c>
      <c r="D125" s="10" t="s">
        <v>240</v>
      </c>
    </row>
    <row r="126" spans="1:4">
      <c r="A126" s="10" t="s">
        <v>242</v>
      </c>
      <c r="B126" s="133" t="s">
        <v>243</v>
      </c>
      <c r="C126" s="37">
        <v>17023.3</v>
      </c>
      <c r="D126" s="10" t="s">
        <v>242</v>
      </c>
    </row>
    <row r="127" spans="1:4">
      <c r="A127" s="10" t="s">
        <v>244</v>
      </c>
      <c r="B127" s="133" t="s">
        <v>245</v>
      </c>
      <c r="C127" s="37">
        <v>9841.2999999999993</v>
      </c>
      <c r="D127" s="10" t="s">
        <v>244</v>
      </c>
    </row>
    <row r="128" spans="1:4">
      <c r="A128" s="7" t="s">
        <v>246</v>
      </c>
      <c r="B128" s="131" t="s">
        <v>247</v>
      </c>
      <c r="C128" s="37">
        <v>9841.2999999999993</v>
      </c>
      <c r="D128" s="7" t="s">
        <v>246</v>
      </c>
    </row>
    <row r="129" spans="1:4">
      <c r="A129" s="7" t="s">
        <v>248</v>
      </c>
      <c r="B129" s="131" t="s">
        <v>249</v>
      </c>
      <c r="C129" s="37">
        <v>7846.9999999999991</v>
      </c>
      <c r="D129" s="7" t="s">
        <v>248</v>
      </c>
    </row>
    <row r="130" spans="1:4">
      <c r="A130" s="7" t="s">
        <v>250</v>
      </c>
      <c r="B130" s="131" t="s">
        <v>251</v>
      </c>
      <c r="C130" s="37">
        <v>10080.699999999999</v>
      </c>
      <c r="D130" s="7" t="s">
        <v>250</v>
      </c>
    </row>
    <row r="131" spans="1:4">
      <c r="A131" s="7" t="s">
        <v>252</v>
      </c>
      <c r="B131" s="131" t="s">
        <v>253</v>
      </c>
      <c r="C131" s="37">
        <v>10373.299999999999</v>
      </c>
      <c r="D131" s="7" t="s">
        <v>252</v>
      </c>
    </row>
    <row r="132" spans="1:4">
      <c r="A132" s="7" t="s">
        <v>254</v>
      </c>
      <c r="B132" s="131" t="s">
        <v>255</v>
      </c>
      <c r="C132" s="37">
        <v>10080.699999999999</v>
      </c>
      <c r="D132" s="7" t="s">
        <v>254</v>
      </c>
    </row>
    <row r="133" spans="1:4">
      <c r="A133" s="7" t="s">
        <v>256</v>
      </c>
      <c r="B133" s="131" t="s">
        <v>257</v>
      </c>
      <c r="C133" s="37">
        <v>10160.5</v>
      </c>
      <c r="D133" s="7" t="s">
        <v>256</v>
      </c>
    </row>
    <row r="134" spans="1:4">
      <c r="A134" s="7" t="s">
        <v>258</v>
      </c>
      <c r="B134" s="131" t="s">
        <v>259</v>
      </c>
      <c r="C134" s="37">
        <v>17023.3</v>
      </c>
      <c r="D134" s="7" t="s">
        <v>258</v>
      </c>
    </row>
    <row r="135" spans="1:4">
      <c r="A135" s="7" t="s">
        <v>260</v>
      </c>
      <c r="B135" s="131" t="s">
        <v>261</v>
      </c>
      <c r="C135" s="37">
        <v>10160.5</v>
      </c>
      <c r="D135" s="7" t="s">
        <v>260</v>
      </c>
    </row>
    <row r="136" spans="1:4">
      <c r="A136" s="7" t="s">
        <v>262</v>
      </c>
      <c r="B136" s="131" t="s">
        <v>263</v>
      </c>
      <c r="C136" s="37">
        <v>17023.3</v>
      </c>
      <c r="D136" s="7" t="s">
        <v>262</v>
      </c>
    </row>
    <row r="137" spans="1:4">
      <c r="A137" s="7" t="s">
        <v>264</v>
      </c>
      <c r="B137" s="131" t="s">
        <v>265</v>
      </c>
      <c r="C137" s="37">
        <v>10160.5</v>
      </c>
      <c r="D137" s="7" t="s">
        <v>264</v>
      </c>
    </row>
    <row r="138" spans="1:4">
      <c r="A138" s="7" t="s">
        <v>266</v>
      </c>
      <c r="B138" s="131" t="s">
        <v>267</v>
      </c>
      <c r="C138" s="37">
        <v>17023.3</v>
      </c>
      <c r="D138" s="7" t="s">
        <v>266</v>
      </c>
    </row>
    <row r="139" spans="1:4">
      <c r="A139" s="7" t="s">
        <v>268</v>
      </c>
      <c r="B139" s="131" t="s">
        <v>269</v>
      </c>
      <c r="C139" s="37">
        <v>9814.6999999999989</v>
      </c>
      <c r="D139" s="7" t="s">
        <v>268</v>
      </c>
    </row>
    <row r="140" spans="1:4">
      <c r="A140" s="7" t="s">
        <v>270</v>
      </c>
      <c r="B140" s="131" t="s">
        <v>271</v>
      </c>
      <c r="C140" s="37">
        <v>9814.6999999999989</v>
      </c>
      <c r="D140" s="7" t="s">
        <v>270</v>
      </c>
    </row>
    <row r="141" spans="1:4">
      <c r="A141" s="9" t="s">
        <v>272</v>
      </c>
      <c r="B141" s="132" t="s">
        <v>273</v>
      </c>
      <c r="C141" s="37">
        <v>18273.5</v>
      </c>
      <c r="D141" s="9" t="s">
        <v>272</v>
      </c>
    </row>
    <row r="142" spans="1:4">
      <c r="A142" s="9" t="s">
        <v>274</v>
      </c>
      <c r="B142" s="132" t="s">
        <v>275</v>
      </c>
      <c r="C142" s="37">
        <v>38409</v>
      </c>
      <c r="D142" s="9" t="s">
        <v>274</v>
      </c>
    </row>
    <row r="143" spans="1:4">
      <c r="A143" s="9" t="s">
        <v>276</v>
      </c>
      <c r="B143" s="132" t="s">
        <v>277</v>
      </c>
      <c r="C143" s="37">
        <v>52559.5</v>
      </c>
      <c r="D143" s="9" t="s">
        <v>276</v>
      </c>
    </row>
    <row r="144" spans="1:4">
      <c r="A144" s="9" t="s">
        <v>278</v>
      </c>
      <c r="B144" s="132" t="s">
        <v>279</v>
      </c>
      <c r="C144" s="37">
        <v>34179.599999999999</v>
      </c>
      <c r="D144" s="9" t="s">
        <v>278</v>
      </c>
    </row>
    <row r="145" spans="1:4">
      <c r="A145" s="9" t="s">
        <v>280</v>
      </c>
      <c r="B145" s="132" t="s">
        <v>281</v>
      </c>
      <c r="C145" s="37">
        <v>79318.399999999994</v>
      </c>
      <c r="D145" s="9" t="s">
        <v>280</v>
      </c>
    </row>
    <row r="146" spans="1:4">
      <c r="A146" s="7" t="s">
        <v>282</v>
      </c>
      <c r="B146" s="131" t="s">
        <v>283</v>
      </c>
      <c r="C146" s="37">
        <v>116423.99999999999</v>
      </c>
      <c r="D146" s="7" t="s">
        <v>282</v>
      </c>
    </row>
    <row r="147" spans="1:4">
      <c r="A147" s="7" t="s">
        <v>284</v>
      </c>
      <c r="B147" s="131" t="s">
        <v>285</v>
      </c>
      <c r="C147" s="37">
        <v>10133.9</v>
      </c>
      <c r="D147" s="7" t="s">
        <v>284</v>
      </c>
    </row>
    <row r="148" spans="1:4">
      <c r="A148" s="7" t="s">
        <v>286</v>
      </c>
      <c r="B148" s="131" t="s">
        <v>287</v>
      </c>
      <c r="C148" s="37">
        <v>27184.5</v>
      </c>
      <c r="D148" s="7" t="s">
        <v>286</v>
      </c>
    </row>
    <row r="149" spans="1:4">
      <c r="A149" s="7" t="s">
        <v>288</v>
      </c>
      <c r="B149" s="131" t="s">
        <v>289</v>
      </c>
      <c r="C149" s="37">
        <v>9867.9</v>
      </c>
      <c r="D149" s="7" t="s">
        <v>288</v>
      </c>
    </row>
    <row r="150" spans="1:4">
      <c r="A150" s="7" t="s">
        <v>290</v>
      </c>
      <c r="B150" s="131" t="s">
        <v>291</v>
      </c>
      <c r="C150" s="37">
        <v>10133.9</v>
      </c>
      <c r="D150" s="7" t="s">
        <v>290</v>
      </c>
    </row>
    <row r="151" spans="1:4">
      <c r="A151" s="7" t="s">
        <v>292</v>
      </c>
      <c r="B151" s="131" t="s">
        <v>293</v>
      </c>
      <c r="C151" s="37">
        <v>27184.5</v>
      </c>
      <c r="D151" s="7" t="s">
        <v>292</v>
      </c>
    </row>
    <row r="152" spans="1:4">
      <c r="A152" s="7" t="s">
        <v>294</v>
      </c>
      <c r="B152" s="131" t="s">
        <v>295</v>
      </c>
      <c r="C152" s="37">
        <v>9867.9</v>
      </c>
      <c r="D152" s="7" t="s">
        <v>294</v>
      </c>
    </row>
    <row r="153" spans="1:4">
      <c r="A153" s="7" t="s">
        <v>296</v>
      </c>
      <c r="B153" s="131" t="s">
        <v>297</v>
      </c>
      <c r="C153" s="37">
        <v>8990.7999999999993</v>
      </c>
      <c r="D153" s="7" t="s">
        <v>296</v>
      </c>
    </row>
    <row r="154" spans="1:4">
      <c r="A154" s="7" t="s">
        <v>298</v>
      </c>
      <c r="B154" s="131" t="s">
        <v>297</v>
      </c>
      <c r="C154" s="37">
        <v>8990.7999999999993</v>
      </c>
      <c r="D154" s="7" t="s">
        <v>298</v>
      </c>
    </row>
    <row r="155" spans="1:4">
      <c r="A155" s="7" t="s">
        <v>299</v>
      </c>
      <c r="B155" s="131" t="s">
        <v>300</v>
      </c>
      <c r="C155" s="37">
        <v>12714.099999999999</v>
      </c>
      <c r="D155" s="7" t="s">
        <v>299</v>
      </c>
    </row>
    <row r="156" spans="1:4">
      <c r="A156" s="7" t="s">
        <v>301</v>
      </c>
      <c r="B156" s="131" t="s">
        <v>300</v>
      </c>
      <c r="C156" s="37">
        <v>12714.099999999999</v>
      </c>
      <c r="D156" s="7" t="s">
        <v>301</v>
      </c>
    </row>
    <row r="157" spans="1:4">
      <c r="A157" s="7" t="s">
        <v>302</v>
      </c>
      <c r="B157" s="131" t="s">
        <v>303</v>
      </c>
      <c r="C157" s="37">
        <v>1170.3999999999999</v>
      </c>
      <c r="D157" s="7" t="s">
        <v>302</v>
      </c>
    </row>
    <row r="158" spans="1:4">
      <c r="A158" s="7" t="s">
        <v>304</v>
      </c>
      <c r="B158" s="131" t="s">
        <v>303</v>
      </c>
      <c r="C158" s="37">
        <v>1170.3999999999999</v>
      </c>
      <c r="D158" s="7" t="s">
        <v>304</v>
      </c>
    </row>
    <row r="159" spans="1:4">
      <c r="A159" s="7" t="s">
        <v>305</v>
      </c>
      <c r="B159" s="131" t="s">
        <v>306</v>
      </c>
      <c r="C159" s="37">
        <v>10160.5</v>
      </c>
      <c r="D159" s="7" t="s">
        <v>305</v>
      </c>
    </row>
    <row r="160" spans="1:4">
      <c r="A160" s="7" t="s">
        <v>307</v>
      </c>
      <c r="B160" s="131" t="s">
        <v>306</v>
      </c>
      <c r="C160" s="37">
        <v>10160.5</v>
      </c>
      <c r="D160" s="7" t="s">
        <v>307</v>
      </c>
    </row>
    <row r="161" spans="1:4">
      <c r="A161" s="7" t="s">
        <v>308</v>
      </c>
      <c r="B161" s="131" t="s">
        <v>309</v>
      </c>
      <c r="C161" s="37">
        <v>27184.5</v>
      </c>
      <c r="D161" s="7" t="s">
        <v>308</v>
      </c>
    </row>
    <row r="162" spans="1:4">
      <c r="A162" s="7" t="s">
        <v>310</v>
      </c>
      <c r="B162" s="131" t="s">
        <v>309</v>
      </c>
      <c r="C162" s="37">
        <v>27184.5</v>
      </c>
      <c r="D162" s="7" t="s">
        <v>310</v>
      </c>
    </row>
    <row r="163" spans="1:4">
      <c r="A163" s="7" t="s">
        <v>311</v>
      </c>
      <c r="B163" s="131" t="s">
        <v>312</v>
      </c>
      <c r="C163" s="37">
        <v>9867.9</v>
      </c>
      <c r="D163" s="7" t="s">
        <v>311</v>
      </c>
    </row>
    <row r="164" spans="1:4">
      <c r="A164" s="7" t="s">
        <v>313</v>
      </c>
      <c r="B164" s="131" t="s">
        <v>312</v>
      </c>
      <c r="C164" s="37">
        <v>9867.9</v>
      </c>
      <c r="D164" s="7" t="s">
        <v>313</v>
      </c>
    </row>
    <row r="165" spans="1:4">
      <c r="A165" s="7" t="s">
        <v>314</v>
      </c>
      <c r="B165" s="131" t="s">
        <v>315</v>
      </c>
      <c r="C165" s="37">
        <v>10160.5</v>
      </c>
      <c r="D165" s="7" t="s">
        <v>314</v>
      </c>
    </row>
    <row r="166" spans="1:4">
      <c r="A166" s="7" t="s">
        <v>316</v>
      </c>
      <c r="B166" s="131" t="s">
        <v>315</v>
      </c>
      <c r="C166" s="37">
        <v>10160.5</v>
      </c>
      <c r="D166" s="7" t="s">
        <v>316</v>
      </c>
    </row>
    <row r="167" spans="1:4">
      <c r="A167" s="7" t="s">
        <v>317</v>
      </c>
      <c r="B167" s="131" t="s">
        <v>318</v>
      </c>
      <c r="C167" s="37">
        <v>27184.5</v>
      </c>
      <c r="D167" s="7" t="s">
        <v>317</v>
      </c>
    </row>
    <row r="168" spans="1:4">
      <c r="A168" s="7" t="s">
        <v>319</v>
      </c>
      <c r="B168" s="131" t="s">
        <v>318</v>
      </c>
      <c r="C168" s="37">
        <v>27184.5</v>
      </c>
      <c r="D168" s="7" t="s">
        <v>319</v>
      </c>
    </row>
    <row r="169" spans="1:4">
      <c r="A169" s="7" t="s">
        <v>320</v>
      </c>
      <c r="B169" s="131" t="s">
        <v>321</v>
      </c>
      <c r="C169" s="37">
        <v>9867.9</v>
      </c>
      <c r="D169" s="7" t="s">
        <v>320</v>
      </c>
    </row>
    <row r="170" spans="1:4">
      <c r="A170" s="7" t="s">
        <v>322</v>
      </c>
      <c r="B170" s="131" t="s">
        <v>321</v>
      </c>
      <c r="C170" s="37">
        <v>9867.9</v>
      </c>
      <c r="D170" s="7" t="s">
        <v>322</v>
      </c>
    </row>
    <row r="171" spans="1:4">
      <c r="A171" s="7" t="s">
        <v>323</v>
      </c>
      <c r="B171" s="131" t="s">
        <v>324</v>
      </c>
      <c r="C171" s="37">
        <v>5187</v>
      </c>
      <c r="D171" s="7" t="s">
        <v>323</v>
      </c>
    </row>
    <row r="172" spans="1:4">
      <c r="A172" s="7" t="s">
        <v>325</v>
      </c>
      <c r="B172" s="131" t="s">
        <v>324</v>
      </c>
      <c r="C172" s="37">
        <v>5187</v>
      </c>
      <c r="D172" s="7" t="s">
        <v>325</v>
      </c>
    </row>
    <row r="173" spans="1:4">
      <c r="A173" s="7" t="s">
        <v>326</v>
      </c>
      <c r="B173" s="131" t="s">
        <v>327</v>
      </c>
      <c r="C173" s="37">
        <v>15214.499999999998</v>
      </c>
      <c r="D173" s="7" t="s">
        <v>326</v>
      </c>
    </row>
    <row r="174" spans="1:4">
      <c r="A174" s="7" t="s">
        <v>328</v>
      </c>
      <c r="B174" s="131" t="s">
        <v>327</v>
      </c>
      <c r="C174" s="37">
        <v>15214.499999999998</v>
      </c>
      <c r="D174" s="7" t="s">
        <v>328</v>
      </c>
    </row>
    <row r="175" spans="1:4">
      <c r="A175" s="7" t="s">
        <v>329</v>
      </c>
      <c r="B175" s="131" t="s">
        <v>330</v>
      </c>
      <c r="C175" s="37">
        <v>13379.099999999999</v>
      </c>
      <c r="D175" s="7" t="s">
        <v>329</v>
      </c>
    </row>
    <row r="176" spans="1:4">
      <c r="A176" s="7" t="s">
        <v>331</v>
      </c>
      <c r="B176" s="131" t="s">
        <v>332</v>
      </c>
      <c r="C176" s="37">
        <v>3351.6</v>
      </c>
      <c r="D176" s="7" t="s">
        <v>331</v>
      </c>
    </row>
    <row r="177" spans="1:4">
      <c r="A177" s="7" t="s">
        <v>333</v>
      </c>
      <c r="B177" s="131" t="s">
        <v>332</v>
      </c>
      <c r="C177" s="37">
        <v>3351.6</v>
      </c>
      <c r="D177" s="7" t="s">
        <v>333</v>
      </c>
    </row>
    <row r="178" spans="1:4">
      <c r="A178" s="7" t="s">
        <v>210</v>
      </c>
      <c r="B178" s="131" t="s">
        <v>334</v>
      </c>
      <c r="C178" s="37">
        <v>3351.6</v>
      </c>
      <c r="D178" s="7" t="s">
        <v>210</v>
      </c>
    </row>
    <row r="179" spans="1:4">
      <c r="A179" s="7" t="s">
        <v>335</v>
      </c>
      <c r="B179" s="131" t="s">
        <v>334</v>
      </c>
      <c r="C179" s="37">
        <v>3351.6</v>
      </c>
      <c r="D179" s="7" t="s">
        <v>335</v>
      </c>
    </row>
    <row r="180" spans="1:4">
      <c r="A180" s="11" t="s">
        <v>336</v>
      </c>
      <c r="B180" s="134" t="s">
        <v>337</v>
      </c>
      <c r="C180" s="37">
        <v>21704.899999999998</v>
      </c>
      <c r="D180" s="11" t="s">
        <v>336</v>
      </c>
    </row>
    <row r="181" spans="1:4">
      <c r="A181" s="7" t="s">
        <v>338</v>
      </c>
      <c r="B181" s="131" t="s">
        <v>339</v>
      </c>
      <c r="C181" s="37">
        <v>10160.5</v>
      </c>
      <c r="D181" s="7" t="s">
        <v>338</v>
      </c>
    </row>
    <row r="182" spans="1:4">
      <c r="A182" s="7" t="s">
        <v>340</v>
      </c>
      <c r="B182" s="131" t="s">
        <v>341</v>
      </c>
      <c r="C182" s="37">
        <v>17023.3</v>
      </c>
      <c r="D182" s="7" t="s">
        <v>340</v>
      </c>
    </row>
    <row r="183" spans="1:4">
      <c r="A183" s="10" t="s">
        <v>342</v>
      </c>
      <c r="B183" s="133" t="s">
        <v>343</v>
      </c>
      <c r="C183" s="37">
        <v>10133.9</v>
      </c>
      <c r="D183" s="10" t="s">
        <v>342</v>
      </c>
    </row>
    <row r="184" spans="1:4">
      <c r="A184" s="10" t="s">
        <v>344</v>
      </c>
      <c r="B184" s="135" t="s">
        <v>345</v>
      </c>
      <c r="C184" s="37">
        <v>27184.5</v>
      </c>
      <c r="D184" s="10" t="s">
        <v>344</v>
      </c>
    </row>
    <row r="185" spans="1:4">
      <c r="A185" s="10" t="s">
        <v>346</v>
      </c>
      <c r="B185" s="135" t="s">
        <v>347</v>
      </c>
      <c r="C185" s="37">
        <v>9867.9</v>
      </c>
      <c r="D185" s="10" t="s">
        <v>346</v>
      </c>
    </row>
    <row r="186" spans="1:4">
      <c r="A186" s="7" t="s">
        <v>348</v>
      </c>
      <c r="B186" s="131" t="s">
        <v>349</v>
      </c>
      <c r="C186" s="37">
        <v>10612.699999999999</v>
      </c>
      <c r="D186" s="7" t="s">
        <v>348</v>
      </c>
    </row>
    <row r="187" spans="1:4">
      <c r="A187" s="7" t="s">
        <v>350</v>
      </c>
      <c r="B187" s="131" t="s">
        <v>351</v>
      </c>
      <c r="C187" s="37">
        <v>4788</v>
      </c>
      <c r="D187" s="7" t="s">
        <v>350</v>
      </c>
    </row>
    <row r="188" spans="1:4">
      <c r="A188" s="7" t="s">
        <v>352</v>
      </c>
      <c r="B188" s="131" t="s">
        <v>353</v>
      </c>
      <c r="C188" s="37">
        <v>21226.1</v>
      </c>
      <c r="D188" s="7" t="s">
        <v>352</v>
      </c>
    </row>
    <row r="189" spans="1:4">
      <c r="A189" s="7" t="s">
        <v>354</v>
      </c>
      <c r="B189" s="131" t="s">
        <v>355</v>
      </c>
      <c r="C189" s="37">
        <v>12740.699999999999</v>
      </c>
      <c r="D189" s="7" t="s">
        <v>354</v>
      </c>
    </row>
    <row r="190" spans="1:4">
      <c r="A190" s="7" t="s">
        <v>356</v>
      </c>
      <c r="B190" s="131" t="s">
        <v>357</v>
      </c>
      <c r="C190" s="37">
        <v>16198.699999999999</v>
      </c>
      <c r="D190" s="7" t="s">
        <v>356</v>
      </c>
    </row>
    <row r="191" spans="1:4">
      <c r="A191" s="7" t="s">
        <v>358</v>
      </c>
      <c r="B191" s="131" t="s">
        <v>357</v>
      </c>
      <c r="C191" s="37">
        <v>16198.699999999999</v>
      </c>
      <c r="D191" s="7" t="s">
        <v>358</v>
      </c>
    </row>
    <row r="192" spans="1:4">
      <c r="A192" s="7" t="s">
        <v>359</v>
      </c>
      <c r="B192" s="131" t="s">
        <v>360</v>
      </c>
      <c r="C192" s="37">
        <v>13379.099999999999</v>
      </c>
      <c r="D192" s="7" t="s">
        <v>359</v>
      </c>
    </row>
    <row r="193" spans="1:4">
      <c r="A193" s="7" t="s">
        <v>361</v>
      </c>
      <c r="B193" s="131" t="s">
        <v>362</v>
      </c>
      <c r="C193" s="37">
        <v>9841.2999999999993</v>
      </c>
      <c r="D193" s="7" t="s">
        <v>361</v>
      </c>
    </row>
    <row r="194" spans="1:4">
      <c r="A194" s="7" t="s">
        <v>363</v>
      </c>
      <c r="B194" s="131" t="s">
        <v>364</v>
      </c>
      <c r="C194" s="37">
        <v>17023.3</v>
      </c>
      <c r="D194" s="7" t="s">
        <v>363</v>
      </c>
    </row>
    <row r="195" spans="1:4">
      <c r="A195" s="7" t="s">
        <v>365</v>
      </c>
      <c r="B195" s="131" t="s">
        <v>366</v>
      </c>
      <c r="C195" s="37">
        <v>10160.5</v>
      </c>
      <c r="D195" s="7" t="s">
        <v>365</v>
      </c>
    </row>
    <row r="196" spans="1:4">
      <c r="A196" s="7" t="s">
        <v>367</v>
      </c>
      <c r="B196" s="131" t="s">
        <v>368</v>
      </c>
      <c r="C196" s="37">
        <v>6277.5999999999995</v>
      </c>
      <c r="D196" s="7" t="s">
        <v>367</v>
      </c>
    </row>
    <row r="197" spans="1:4">
      <c r="A197" s="7" t="s">
        <v>369</v>
      </c>
      <c r="B197" s="131" t="s">
        <v>370</v>
      </c>
      <c r="C197" s="37">
        <v>7846.9999999999991</v>
      </c>
      <c r="D197" s="7" t="s">
        <v>369</v>
      </c>
    </row>
    <row r="198" spans="1:4">
      <c r="A198" s="7" t="s">
        <v>371</v>
      </c>
      <c r="B198" s="131" t="s">
        <v>372</v>
      </c>
      <c r="C198" s="37">
        <v>16837.099999999999</v>
      </c>
      <c r="D198" s="7" t="s">
        <v>371</v>
      </c>
    </row>
    <row r="199" spans="1:4">
      <c r="A199" s="7" t="s">
        <v>373</v>
      </c>
      <c r="B199" s="131" t="s">
        <v>374</v>
      </c>
      <c r="C199" s="37">
        <v>7846.9999999999991</v>
      </c>
      <c r="D199" s="7" t="s">
        <v>373</v>
      </c>
    </row>
    <row r="200" spans="1:4">
      <c r="A200" s="7" t="s">
        <v>375</v>
      </c>
      <c r="B200" s="131" t="s">
        <v>376</v>
      </c>
      <c r="C200" s="37">
        <v>10586.099999999999</v>
      </c>
      <c r="D200" s="7" t="s">
        <v>375</v>
      </c>
    </row>
    <row r="201" spans="1:4">
      <c r="A201" s="7" t="s">
        <v>377</v>
      </c>
      <c r="B201" s="131" t="s">
        <v>378</v>
      </c>
      <c r="C201" s="37">
        <v>6596.7999999999993</v>
      </c>
      <c r="D201" s="7" t="s">
        <v>377</v>
      </c>
    </row>
    <row r="202" spans="1:4">
      <c r="A202" s="7" t="s">
        <v>379</v>
      </c>
      <c r="B202" s="131" t="s">
        <v>378</v>
      </c>
      <c r="C202" s="37">
        <v>6596.7999999999993</v>
      </c>
      <c r="D202" s="7" t="s">
        <v>379</v>
      </c>
    </row>
    <row r="203" spans="1:4">
      <c r="A203" s="7" t="s">
        <v>380</v>
      </c>
      <c r="B203" s="131" t="s">
        <v>381</v>
      </c>
      <c r="C203" s="37">
        <v>10160.5</v>
      </c>
      <c r="D203" s="7" t="s">
        <v>380</v>
      </c>
    </row>
    <row r="204" spans="1:4">
      <c r="A204" s="7" t="s">
        <v>382</v>
      </c>
      <c r="B204" s="131" t="s">
        <v>383</v>
      </c>
      <c r="C204" s="37">
        <v>17023.3</v>
      </c>
      <c r="D204" s="7" t="s">
        <v>382</v>
      </c>
    </row>
    <row r="205" spans="1:4">
      <c r="A205" s="7" t="s">
        <v>384</v>
      </c>
      <c r="B205" s="131" t="s">
        <v>385</v>
      </c>
      <c r="C205" s="37">
        <v>10160.5</v>
      </c>
      <c r="D205" s="7" t="s">
        <v>384</v>
      </c>
    </row>
    <row r="206" spans="1:4">
      <c r="A206" s="7" t="s">
        <v>386</v>
      </c>
      <c r="B206" s="131" t="s">
        <v>387</v>
      </c>
      <c r="C206" s="37">
        <v>17023.3</v>
      </c>
      <c r="D206" s="7" t="s">
        <v>386</v>
      </c>
    </row>
    <row r="207" spans="1:4">
      <c r="A207" s="7" t="s">
        <v>388</v>
      </c>
      <c r="B207" s="131" t="s">
        <v>389</v>
      </c>
      <c r="C207" s="37">
        <v>9734.9</v>
      </c>
      <c r="D207" s="7" t="s">
        <v>388</v>
      </c>
    </row>
    <row r="208" spans="1:4">
      <c r="A208" s="7" t="s">
        <v>390</v>
      </c>
      <c r="B208" s="131" t="s">
        <v>391</v>
      </c>
      <c r="C208" s="37">
        <v>9256.7999999999993</v>
      </c>
      <c r="D208" s="7" t="s">
        <v>390</v>
      </c>
    </row>
    <row r="209" spans="1:4">
      <c r="A209" s="7" t="s">
        <v>392</v>
      </c>
      <c r="B209" s="131" t="s">
        <v>393</v>
      </c>
      <c r="C209" s="37">
        <v>15134.699999999999</v>
      </c>
      <c r="D209" s="7" t="s">
        <v>392</v>
      </c>
    </row>
    <row r="210" spans="1:4">
      <c r="A210" s="7" t="s">
        <v>394</v>
      </c>
      <c r="B210" s="131" t="s">
        <v>395</v>
      </c>
      <c r="C210" s="37">
        <v>7075.5999999999995</v>
      </c>
      <c r="D210" s="7" t="s">
        <v>394</v>
      </c>
    </row>
    <row r="211" spans="1:4">
      <c r="A211" s="7" t="s">
        <v>396</v>
      </c>
      <c r="B211" s="131" t="s">
        <v>397</v>
      </c>
      <c r="C211" s="37">
        <v>13458.9</v>
      </c>
      <c r="D211" s="7" t="s">
        <v>396</v>
      </c>
    </row>
    <row r="212" spans="1:4">
      <c r="A212" s="7" t="s">
        <v>398</v>
      </c>
      <c r="B212" s="131" t="s">
        <v>399</v>
      </c>
      <c r="C212" s="37">
        <v>13458.9</v>
      </c>
      <c r="D212" s="7" t="s">
        <v>398</v>
      </c>
    </row>
    <row r="213" spans="1:4">
      <c r="A213" s="7" t="s">
        <v>400</v>
      </c>
      <c r="B213" s="131" t="s">
        <v>401</v>
      </c>
      <c r="C213" s="37">
        <v>1968.3999999999999</v>
      </c>
      <c r="D213" s="7" t="s">
        <v>400</v>
      </c>
    </row>
    <row r="214" spans="1:4">
      <c r="A214" s="7" t="s">
        <v>402</v>
      </c>
      <c r="B214" s="131" t="s">
        <v>403</v>
      </c>
      <c r="C214" s="37">
        <v>11836.3</v>
      </c>
      <c r="D214" s="7" t="s">
        <v>402</v>
      </c>
    </row>
    <row r="215" spans="1:4">
      <c r="A215" s="7" t="s">
        <v>404</v>
      </c>
      <c r="B215" s="131" t="s">
        <v>405</v>
      </c>
      <c r="C215" s="37">
        <v>10453.099999999999</v>
      </c>
      <c r="D215" s="7" t="s">
        <v>404</v>
      </c>
    </row>
    <row r="216" spans="1:4">
      <c r="A216" s="7" t="s">
        <v>406</v>
      </c>
      <c r="B216" s="131" t="s">
        <v>407</v>
      </c>
      <c r="C216" s="37">
        <v>8352.4</v>
      </c>
      <c r="D216" s="7" t="s">
        <v>406</v>
      </c>
    </row>
    <row r="217" spans="1:4">
      <c r="A217" s="7" t="s">
        <v>408</v>
      </c>
      <c r="B217" s="131" t="s">
        <v>409</v>
      </c>
      <c r="C217" s="37">
        <v>9841.2999999999993</v>
      </c>
      <c r="D217" s="7" t="s">
        <v>408</v>
      </c>
    </row>
    <row r="218" spans="1:4">
      <c r="A218" s="7" t="s">
        <v>410</v>
      </c>
      <c r="B218" s="131" t="s">
        <v>411</v>
      </c>
      <c r="C218" s="37">
        <v>9841.2999999999993</v>
      </c>
      <c r="D218" s="7" t="s">
        <v>410</v>
      </c>
    </row>
    <row r="219" spans="1:4">
      <c r="A219" s="7" t="s">
        <v>412</v>
      </c>
      <c r="B219" s="131" t="s">
        <v>413</v>
      </c>
      <c r="C219" s="37">
        <v>9841.2999999999993</v>
      </c>
      <c r="D219" s="7" t="s">
        <v>412</v>
      </c>
    </row>
    <row r="220" spans="1:4">
      <c r="A220" s="7" t="s">
        <v>414</v>
      </c>
      <c r="B220" s="131" t="s">
        <v>415</v>
      </c>
      <c r="C220" s="37">
        <v>19231.099999999999</v>
      </c>
      <c r="D220" s="7" t="s">
        <v>414</v>
      </c>
    </row>
    <row r="221" spans="1:4">
      <c r="A221" s="7" t="s">
        <v>416</v>
      </c>
      <c r="B221" s="131" t="s">
        <v>417</v>
      </c>
      <c r="C221" s="37">
        <v>3005.7999999999997</v>
      </c>
      <c r="D221" s="7" t="s">
        <v>416</v>
      </c>
    </row>
    <row r="222" spans="1:4">
      <c r="A222" s="7" t="s">
        <v>418</v>
      </c>
      <c r="B222" s="131" t="s">
        <v>419</v>
      </c>
      <c r="C222" s="37">
        <v>4202.8</v>
      </c>
      <c r="D222" s="7" t="s">
        <v>418</v>
      </c>
    </row>
    <row r="223" spans="1:4">
      <c r="A223" s="7" t="s">
        <v>420</v>
      </c>
      <c r="B223" s="131" t="s">
        <v>421</v>
      </c>
      <c r="C223" s="37">
        <v>12767.3</v>
      </c>
      <c r="D223" s="7" t="s">
        <v>420</v>
      </c>
    </row>
    <row r="224" spans="1:4">
      <c r="A224" s="7" t="s">
        <v>422</v>
      </c>
      <c r="B224" s="131" t="s">
        <v>423</v>
      </c>
      <c r="C224" s="37">
        <v>9841.2999999999993</v>
      </c>
      <c r="D224" s="7" t="s">
        <v>422</v>
      </c>
    </row>
    <row r="225" spans="1:4">
      <c r="A225" s="7" t="s">
        <v>424</v>
      </c>
      <c r="B225" s="131" t="s">
        <v>425</v>
      </c>
      <c r="C225" s="37">
        <v>17023.3</v>
      </c>
      <c r="D225" s="7" t="s">
        <v>424</v>
      </c>
    </row>
    <row r="226" spans="1:4">
      <c r="A226" s="7" t="s">
        <v>426</v>
      </c>
      <c r="B226" s="131" t="s">
        <v>427</v>
      </c>
      <c r="C226" s="37">
        <v>10160.5</v>
      </c>
      <c r="D226" s="7" t="s">
        <v>426</v>
      </c>
    </row>
    <row r="227" spans="1:4">
      <c r="A227" s="7" t="s">
        <v>428</v>
      </c>
      <c r="B227" s="131" t="s">
        <v>429</v>
      </c>
      <c r="C227" s="37">
        <v>11224.5</v>
      </c>
      <c r="D227" s="7" t="s">
        <v>428</v>
      </c>
    </row>
    <row r="228" spans="1:4">
      <c r="A228" s="7" t="s">
        <v>430</v>
      </c>
      <c r="B228" s="131" t="s">
        <v>429</v>
      </c>
      <c r="C228" s="37">
        <v>11224.5</v>
      </c>
      <c r="D228" s="7" t="s">
        <v>430</v>
      </c>
    </row>
    <row r="229" spans="1:4">
      <c r="A229" s="7" t="s">
        <v>431</v>
      </c>
      <c r="B229" s="131" t="s">
        <v>432</v>
      </c>
      <c r="C229" s="37">
        <v>25295.899999999998</v>
      </c>
      <c r="D229" s="7" t="s">
        <v>431</v>
      </c>
    </row>
    <row r="230" spans="1:4">
      <c r="A230" s="7" t="s">
        <v>433</v>
      </c>
      <c r="B230" s="131" t="s">
        <v>432</v>
      </c>
      <c r="C230" s="37">
        <v>25295.899999999998</v>
      </c>
      <c r="D230" s="7" t="s">
        <v>433</v>
      </c>
    </row>
    <row r="231" spans="1:4">
      <c r="A231" s="7" t="s">
        <v>434</v>
      </c>
      <c r="B231" s="131" t="s">
        <v>435</v>
      </c>
      <c r="C231" s="37">
        <v>5080.5999999999995</v>
      </c>
      <c r="D231" s="7" t="s">
        <v>434</v>
      </c>
    </row>
    <row r="232" spans="1:4">
      <c r="A232" s="7" t="s">
        <v>436</v>
      </c>
      <c r="B232" s="131" t="s">
        <v>435</v>
      </c>
      <c r="C232" s="37">
        <v>5080.5999999999995</v>
      </c>
      <c r="D232" s="7" t="s">
        <v>436</v>
      </c>
    </row>
    <row r="233" spans="1:4">
      <c r="A233" s="7" t="s">
        <v>437</v>
      </c>
      <c r="B233" s="131" t="s">
        <v>438</v>
      </c>
      <c r="C233" s="37">
        <v>13751.5</v>
      </c>
      <c r="D233" s="7" t="s">
        <v>437</v>
      </c>
    </row>
    <row r="234" spans="1:4">
      <c r="A234" s="7" t="s">
        <v>439</v>
      </c>
      <c r="B234" s="131" t="s">
        <v>438</v>
      </c>
      <c r="C234" s="37">
        <v>13751.5</v>
      </c>
      <c r="D234" s="7" t="s">
        <v>439</v>
      </c>
    </row>
    <row r="235" spans="1:4">
      <c r="A235" s="7" t="s">
        <v>440</v>
      </c>
      <c r="B235" s="131" t="s">
        <v>441</v>
      </c>
      <c r="C235" s="37">
        <v>10080.699999999999</v>
      </c>
      <c r="D235" s="7" t="s">
        <v>440</v>
      </c>
    </row>
    <row r="236" spans="1:4">
      <c r="A236" s="7" t="s">
        <v>442</v>
      </c>
      <c r="B236" s="131" t="s">
        <v>441</v>
      </c>
      <c r="C236" s="37">
        <v>10080.699999999999</v>
      </c>
      <c r="D236" s="7" t="s">
        <v>442</v>
      </c>
    </row>
    <row r="237" spans="1:4">
      <c r="A237" s="7" t="s">
        <v>443</v>
      </c>
      <c r="B237" s="131" t="s">
        <v>444</v>
      </c>
      <c r="C237" s="37">
        <v>18592.699999999997</v>
      </c>
      <c r="D237" s="7" t="s">
        <v>443</v>
      </c>
    </row>
    <row r="238" spans="1:4">
      <c r="A238" s="7" t="s">
        <v>445</v>
      </c>
      <c r="B238" s="131" t="s">
        <v>446</v>
      </c>
      <c r="C238" s="37">
        <v>18592.699999999997</v>
      </c>
      <c r="D238" s="7" t="s">
        <v>445</v>
      </c>
    </row>
    <row r="239" spans="1:4">
      <c r="A239" s="7" t="s">
        <v>447</v>
      </c>
      <c r="B239" s="131" t="s">
        <v>446</v>
      </c>
      <c r="C239" s="37">
        <v>18592.699999999997</v>
      </c>
      <c r="D239" s="7" t="s">
        <v>447</v>
      </c>
    </row>
    <row r="240" spans="1:4">
      <c r="A240" s="7" t="s">
        <v>445</v>
      </c>
      <c r="B240" s="131" t="s">
        <v>448</v>
      </c>
      <c r="C240" s="37">
        <v>14682.499999999998</v>
      </c>
      <c r="D240" s="7" t="s">
        <v>445</v>
      </c>
    </row>
    <row r="241" spans="1:4">
      <c r="A241" s="7" t="s">
        <v>449</v>
      </c>
      <c r="B241" s="131" t="s">
        <v>448</v>
      </c>
      <c r="C241" s="37">
        <v>14682.499999999998</v>
      </c>
      <c r="D241" s="7" t="s">
        <v>449</v>
      </c>
    </row>
    <row r="242" spans="1:4">
      <c r="A242" s="7" t="s">
        <v>445</v>
      </c>
      <c r="B242" s="131" t="s">
        <v>450</v>
      </c>
      <c r="C242" s="37">
        <v>26572.699999999997</v>
      </c>
      <c r="D242" s="7" t="s">
        <v>445</v>
      </c>
    </row>
    <row r="243" spans="1:4">
      <c r="A243" s="7" t="s">
        <v>451</v>
      </c>
      <c r="B243" s="131" t="s">
        <v>450</v>
      </c>
      <c r="C243" s="37">
        <v>26572.699999999997</v>
      </c>
      <c r="D243" s="7" t="s">
        <v>451</v>
      </c>
    </row>
    <row r="244" spans="1:4">
      <c r="A244" s="7" t="s">
        <v>452</v>
      </c>
      <c r="B244" s="131" t="s">
        <v>453</v>
      </c>
      <c r="C244" s="37">
        <v>10160.5</v>
      </c>
      <c r="D244" s="7" t="s">
        <v>452</v>
      </c>
    </row>
    <row r="245" spans="1:4">
      <c r="A245" s="7" t="s">
        <v>454</v>
      </c>
      <c r="B245" s="131" t="s">
        <v>453</v>
      </c>
      <c r="C245" s="37">
        <v>10160.5</v>
      </c>
      <c r="D245" s="7" t="s">
        <v>454</v>
      </c>
    </row>
    <row r="246" spans="1:4">
      <c r="A246" s="7" t="s">
        <v>455</v>
      </c>
      <c r="B246" s="131" t="s">
        <v>456</v>
      </c>
      <c r="C246" s="37">
        <v>27184.5</v>
      </c>
      <c r="D246" s="7" t="s">
        <v>455</v>
      </c>
    </row>
    <row r="247" spans="1:4">
      <c r="A247" s="7" t="s">
        <v>457</v>
      </c>
      <c r="B247" s="131" t="s">
        <v>456</v>
      </c>
      <c r="C247" s="37">
        <v>27184.5</v>
      </c>
      <c r="D247" s="7" t="s">
        <v>457</v>
      </c>
    </row>
    <row r="248" spans="1:4">
      <c r="A248" s="7" t="s">
        <v>458</v>
      </c>
      <c r="B248" s="131" t="s">
        <v>459</v>
      </c>
      <c r="C248" s="37">
        <v>9867.9</v>
      </c>
      <c r="D248" s="7" t="s">
        <v>458</v>
      </c>
    </row>
    <row r="249" spans="1:4">
      <c r="A249" s="7" t="s">
        <v>460</v>
      </c>
      <c r="B249" s="131" t="s">
        <v>459</v>
      </c>
      <c r="C249" s="37">
        <v>9867.9</v>
      </c>
      <c r="D249" s="7" t="s">
        <v>460</v>
      </c>
    </row>
    <row r="250" spans="1:4">
      <c r="A250" s="7" t="s">
        <v>461</v>
      </c>
      <c r="B250" s="131" t="s">
        <v>462</v>
      </c>
      <c r="C250" s="37">
        <v>10160.5</v>
      </c>
      <c r="D250" s="7" t="s">
        <v>461</v>
      </c>
    </row>
    <row r="251" spans="1:4">
      <c r="A251" s="7" t="s">
        <v>463</v>
      </c>
      <c r="B251" s="131" t="s">
        <v>462</v>
      </c>
      <c r="C251" s="37">
        <v>10160.5</v>
      </c>
      <c r="D251" s="7" t="s">
        <v>463</v>
      </c>
    </row>
    <row r="252" spans="1:4">
      <c r="A252" s="7" t="s">
        <v>464</v>
      </c>
      <c r="B252" s="131" t="s">
        <v>465</v>
      </c>
      <c r="C252" s="37">
        <v>27184.5</v>
      </c>
      <c r="D252" s="7" t="s">
        <v>464</v>
      </c>
    </row>
    <row r="253" spans="1:4">
      <c r="A253" s="7" t="s">
        <v>466</v>
      </c>
      <c r="B253" s="131" t="s">
        <v>465</v>
      </c>
      <c r="C253" s="37">
        <v>27184.5</v>
      </c>
      <c r="D253" s="7" t="s">
        <v>466</v>
      </c>
    </row>
    <row r="254" spans="1:4">
      <c r="A254" s="7" t="s">
        <v>467</v>
      </c>
      <c r="B254" s="131" t="s">
        <v>468</v>
      </c>
      <c r="C254" s="37">
        <v>9867.9</v>
      </c>
      <c r="D254" s="7" t="s">
        <v>467</v>
      </c>
    </row>
    <row r="255" spans="1:4">
      <c r="A255" s="7" t="s">
        <v>469</v>
      </c>
      <c r="B255" s="131" t="s">
        <v>468</v>
      </c>
      <c r="C255" s="37">
        <v>9867.9</v>
      </c>
      <c r="D255" s="7" t="s">
        <v>469</v>
      </c>
    </row>
    <row r="256" spans="1:4">
      <c r="A256" s="7" t="s">
        <v>470</v>
      </c>
      <c r="B256" s="131" t="s">
        <v>471</v>
      </c>
      <c r="C256" s="37">
        <v>6570.2</v>
      </c>
      <c r="D256" s="7" t="s">
        <v>470</v>
      </c>
    </row>
    <row r="257" spans="1:4">
      <c r="A257" s="7" t="s">
        <v>472</v>
      </c>
      <c r="B257" s="131" t="s">
        <v>471</v>
      </c>
      <c r="C257" s="37">
        <v>6570.2</v>
      </c>
      <c r="D257" s="7" t="s">
        <v>472</v>
      </c>
    </row>
    <row r="258" spans="1:4">
      <c r="A258" s="7" t="s">
        <v>472</v>
      </c>
      <c r="B258" s="131" t="s">
        <v>471</v>
      </c>
      <c r="C258" s="37">
        <v>6570.2</v>
      </c>
      <c r="D258" s="7" t="s">
        <v>472</v>
      </c>
    </row>
    <row r="259" spans="1:4">
      <c r="A259" s="7" t="s">
        <v>473</v>
      </c>
      <c r="B259" s="131" t="s">
        <v>474</v>
      </c>
      <c r="C259" s="37">
        <v>10160.5</v>
      </c>
      <c r="D259" s="7" t="s">
        <v>473</v>
      </c>
    </row>
    <row r="260" spans="1:4">
      <c r="A260" s="7" t="s">
        <v>475</v>
      </c>
      <c r="B260" s="131" t="s">
        <v>476</v>
      </c>
      <c r="C260" s="37">
        <v>17023.3</v>
      </c>
      <c r="D260" s="7" t="s">
        <v>475</v>
      </c>
    </row>
    <row r="261" spans="1:4">
      <c r="A261" s="7" t="s">
        <v>477</v>
      </c>
      <c r="B261" s="131" t="s">
        <v>478</v>
      </c>
      <c r="C261" s="37">
        <v>9841.2999999999993</v>
      </c>
      <c r="D261" s="7" t="s">
        <v>477</v>
      </c>
    </row>
    <row r="262" spans="1:4">
      <c r="A262" s="12" t="s">
        <v>479</v>
      </c>
      <c r="B262" s="136">
        <v>3065077</v>
      </c>
      <c r="C262" s="37">
        <v>4794.2999999999993</v>
      </c>
      <c r="D262" s="12" t="s">
        <v>479</v>
      </c>
    </row>
    <row r="263" spans="1:4">
      <c r="A263" s="14" t="s">
        <v>480</v>
      </c>
      <c r="B263" s="137" t="s">
        <v>481</v>
      </c>
      <c r="C263" s="37">
        <v>26845.139999999996</v>
      </c>
      <c r="D263" s="14" t="s">
        <v>480</v>
      </c>
    </row>
    <row r="264" spans="1:4">
      <c r="A264" s="14" t="s">
        <v>482</v>
      </c>
      <c r="B264" s="137" t="s">
        <v>483</v>
      </c>
      <c r="C264" s="37">
        <v>657.43299999999999</v>
      </c>
      <c r="D264" s="14" t="s">
        <v>482</v>
      </c>
    </row>
    <row r="265" spans="1:4">
      <c r="A265" s="14" t="s">
        <v>484</v>
      </c>
      <c r="B265" s="137" t="s">
        <v>485</v>
      </c>
      <c r="C265" s="37">
        <v>5834.7099999999991</v>
      </c>
      <c r="D265" s="14" t="s">
        <v>484</v>
      </c>
    </row>
    <row r="266" spans="1:4">
      <c r="A266" s="14" t="s">
        <v>486</v>
      </c>
      <c r="B266" s="137" t="s">
        <v>487</v>
      </c>
      <c r="C266" s="37">
        <v>5834.7099999999991</v>
      </c>
      <c r="D266" s="14" t="s">
        <v>486</v>
      </c>
    </row>
    <row r="267" spans="1:4">
      <c r="A267" s="14" t="s">
        <v>488</v>
      </c>
      <c r="B267" s="137" t="s">
        <v>489</v>
      </c>
      <c r="C267" s="37">
        <v>27420.392999999996</v>
      </c>
      <c r="D267" s="14" t="s">
        <v>488</v>
      </c>
    </row>
    <row r="268" spans="1:4">
      <c r="A268" s="14" t="s">
        <v>490</v>
      </c>
      <c r="B268" s="137" t="s">
        <v>491</v>
      </c>
      <c r="C268" s="37">
        <v>27420.392999999996</v>
      </c>
      <c r="D268" s="14" t="s">
        <v>490</v>
      </c>
    </row>
    <row r="269" spans="1:4">
      <c r="A269" s="14" t="s">
        <v>492</v>
      </c>
      <c r="B269" s="137" t="s">
        <v>493</v>
      </c>
      <c r="C269" s="37">
        <v>13723.892</v>
      </c>
      <c r="D269" s="14" t="s">
        <v>492</v>
      </c>
    </row>
    <row r="270" spans="1:4">
      <c r="A270" s="14" t="s">
        <v>494</v>
      </c>
      <c r="B270" s="137" t="s">
        <v>495</v>
      </c>
      <c r="C270" s="37">
        <v>16654.938999999998</v>
      </c>
      <c r="D270" s="14" t="s">
        <v>494</v>
      </c>
    </row>
    <row r="271" spans="1:4">
      <c r="A271" s="14" t="s">
        <v>496</v>
      </c>
      <c r="B271" s="137" t="s">
        <v>497</v>
      </c>
      <c r="C271" s="37">
        <v>38624.131000000001</v>
      </c>
      <c r="D271" s="14" t="s">
        <v>496</v>
      </c>
    </row>
    <row r="272" spans="1:4">
      <c r="A272" s="14" t="s">
        <v>498</v>
      </c>
      <c r="B272" s="137" t="s">
        <v>499</v>
      </c>
      <c r="C272" s="37">
        <v>77303.050999999992</v>
      </c>
      <c r="D272" s="14" t="s">
        <v>498</v>
      </c>
    </row>
    <row r="273" spans="1:4">
      <c r="A273" s="14" t="s">
        <v>500</v>
      </c>
      <c r="B273" s="137" t="s">
        <v>501</v>
      </c>
      <c r="C273" s="37">
        <v>77303.050999999992</v>
      </c>
      <c r="D273" s="14" t="s">
        <v>500</v>
      </c>
    </row>
    <row r="274" spans="1:4">
      <c r="A274" s="14" t="s">
        <v>502</v>
      </c>
      <c r="B274" s="137" t="s">
        <v>503</v>
      </c>
      <c r="C274" s="37">
        <v>26845.139999999996</v>
      </c>
      <c r="D274" s="14" t="s">
        <v>502</v>
      </c>
    </row>
    <row r="275" spans="1:4">
      <c r="A275" s="14" t="s">
        <v>504</v>
      </c>
      <c r="B275" s="137" t="s">
        <v>505</v>
      </c>
      <c r="C275" s="37">
        <v>11642.029</v>
      </c>
      <c r="D275" s="14" t="s">
        <v>504</v>
      </c>
    </row>
    <row r="276" spans="1:4">
      <c r="A276" s="14" t="s">
        <v>506</v>
      </c>
      <c r="B276" s="137" t="s">
        <v>507</v>
      </c>
      <c r="C276" s="37">
        <v>16079.692999999999</v>
      </c>
      <c r="D276" s="14" t="s">
        <v>506</v>
      </c>
    </row>
    <row r="277" spans="1:4">
      <c r="A277" s="14" t="s">
        <v>508</v>
      </c>
      <c r="B277" s="137" t="s">
        <v>509</v>
      </c>
      <c r="C277" s="37">
        <v>26516.42</v>
      </c>
      <c r="D277" s="14" t="s">
        <v>508</v>
      </c>
    </row>
    <row r="278" spans="1:4">
      <c r="A278" s="14" t="s">
        <v>510</v>
      </c>
      <c r="B278" s="137" t="s">
        <v>511</v>
      </c>
      <c r="C278" s="37">
        <v>8300.0820000000003</v>
      </c>
      <c r="D278" s="14" t="s">
        <v>510</v>
      </c>
    </row>
    <row r="279" spans="1:4">
      <c r="A279" s="14" t="s">
        <v>512</v>
      </c>
      <c r="B279" s="137" t="s">
        <v>513</v>
      </c>
      <c r="C279" s="37">
        <v>9560.1589999999997</v>
      </c>
      <c r="D279" s="14" t="s">
        <v>512</v>
      </c>
    </row>
    <row r="280" spans="1:4">
      <c r="A280" s="14" t="s">
        <v>514</v>
      </c>
      <c r="B280" s="137" t="s">
        <v>515</v>
      </c>
      <c r="C280" s="37">
        <v>10628.477999999999</v>
      </c>
      <c r="D280" s="14" t="s">
        <v>514</v>
      </c>
    </row>
    <row r="281" spans="1:4">
      <c r="A281" s="14" t="s">
        <v>516</v>
      </c>
      <c r="B281" s="137" t="s">
        <v>517</v>
      </c>
      <c r="C281" s="37">
        <v>13367.781000000001</v>
      </c>
      <c r="D281" s="14" t="s">
        <v>516</v>
      </c>
    </row>
    <row r="282" spans="1:4">
      <c r="A282" s="14" t="s">
        <v>518</v>
      </c>
      <c r="B282" s="137" t="s">
        <v>519</v>
      </c>
      <c r="C282" s="37">
        <v>2629.732</v>
      </c>
      <c r="D282" s="14" t="s">
        <v>518</v>
      </c>
    </row>
    <row r="283" spans="1:4">
      <c r="A283" s="14" t="s">
        <v>520</v>
      </c>
      <c r="B283" s="137" t="s">
        <v>521</v>
      </c>
      <c r="C283" s="37">
        <v>3095.4070000000002</v>
      </c>
      <c r="D283" s="14" t="s">
        <v>520</v>
      </c>
    </row>
    <row r="284" spans="1:4">
      <c r="A284" s="14" t="s">
        <v>522</v>
      </c>
      <c r="B284" s="137" t="s">
        <v>523</v>
      </c>
      <c r="C284" s="37">
        <v>17120.628000000001</v>
      </c>
      <c r="D284" s="14" t="s">
        <v>522</v>
      </c>
    </row>
    <row r="285" spans="1:4">
      <c r="A285" s="14" t="s">
        <v>524</v>
      </c>
      <c r="B285" s="137" t="s">
        <v>525</v>
      </c>
      <c r="C285" s="37">
        <v>8300.0820000000003</v>
      </c>
      <c r="D285" s="14" t="s">
        <v>524</v>
      </c>
    </row>
    <row r="286" spans="1:4">
      <c r="A286" s="14" t="s">
        <v>526</v>
      </c>
      <c r="B286" s="137" t="s">
        <v>527</v>
      </c>
      <c r="C286" s="37">
        <v>3725.4489999999996</v>
      </c>
      <c r="D286" s="14" t="s">
        <v>526</v>
      </c>
    </row>
    <row r="287" spans="1:4">
      <c r="A287" s="14" t="s">
        <v>528</v>
      </c>
      <c r="B287" s="137" t="s">
        <v>529</v>
      </c>
      <c r="C287" s="37">
        <v>9395.7989999999991</v>
      </c>
      <c r="D287" s="14" t="s">
        <v>528</v>
      </c>
    </row>
    <row r="288" spans="1:4">
      <c r="A288" s="14" t="s">
        <v>530</v>
      </c>
      <c r="B288" s="137" t="s">
        <v>531</v>
      </c>
      <c r="C288" s="37">
        <v>13504.75</v>
      </c>
      <c r="D288" s="14" t="s">
        <v>530</v>
      </c>
    </row>
    <row r="289" spans="1:4">
      <c r="A289" s="14" t="s">
        <v>532</v>
      </c>
      <c r="B289" s="137" t="s">
        <v>533</v>
      </c>
      <c r="C289" s="37">
        <v>19284.670999999998</v>
      </c>
      <c r="D289" s="14" t="s">
        <v>532</v>
      </c>
    </row>
    <row r="290" spans="1:4">
      <c r="A290" s="14" t="s">
        <v>534</v>
      </c>
      <c r="B290" s="137" t="s">
        <v>535</v>
      </c>
      <c r="C290" s="37">
        <v>3506.2999999999997</v>
      </c>
      <c r="D290" s="14" t="s">
        <v>534</v>
      </c>
    </row>
    <row r="291" spans="1:4">
      <c r="A291" s="14" t="s">
        <v>536</v>
      </c>
      <c r="B291" s="137" t="s">
        <v>537</v>
      </c>
      <c r="C291" s="37">
        <v>931.35699999999997</v>
      </c>
      <c r="D291" s="14" t="s">
        <v>536</v>
      </c>
    </row>
    <row r="292" spans="1:4">
      <c r="A292" s="14" t="s">
        <v>538</v>
      </c>
      <c r="B292" s="137" t="s">
        <v>539</v>
      </c>
      <c r="C292" s="37">
        <v>3506.2999999999997</v>
      </c>
      <c r="D292" s="14" t="s">
        <v>538</v>
      </c>
    </row>
    <row r="293" spans="1:4">
      <c r="A293" s="14" t="s">
        <v>540</v>
      </c>
      <c r="B293" s="137" t="s">
        <v>541</v>
      </c>
      <c r="C293" s="37">
        <v>2629.732</v>
      </c>
      <c r="D293" s="14" t="s">
        <v>540</v>
      </c>
    </row>
    <row r="294" spans="1:4">
      <c r="A294" s="15" t="s">
        <v>542</v>
      </c>
      <c r="B294" s="138" t="s">
        <v>543</v>
      </c>
      <c r="C294" s="37">
        <v>2553.6</v>
      </c>
      <c r="D294" s="15" t="s">
        <v>542</v>
      </c>
    </row>
    <row r="295" spans="1:4">
      <c r="A295" s="14" t="s">
        <v>544</v>
      </c>
      <c r="B295" s="137" t="s">
        <v>545</v>
      </c>
      <c r="C295" s="37">
        <v>15230.508999999998</v>
      </c>
      <c r="D295" s="14" t="s">
        <v>544</v>
      </c>
    </row>
    <row r="296" spans="1:4">
      <c r="A296" s="14" t="s">
        <v>546</v>
      </c>
      <c r="B296" s="137" t="s">
        <v>547</v>
      </c>
      <c r="C296" s="37">
        <v>9313.6189999999988</v>
      </c>
      <c r="D296" s="14" t="s">
        <v>546</v>
      </c>
    </row>
    <row r="297" spans="1:4">
      <c r="A297" s="14" t="s">
        <v>548</v>
      </c>
      <c r="B297" s="137" t="s">
        <v>549</v>
      </c>
      <c r="C297" s="37">
        <v>14216.971999999998</v>
      </c>
      <c r="D297" s="14" t="s">
        <v>548</v>
      </c>
    </row>
    <row r="298" spans="1:4">
      <c r="A298" s="14" t="s">
        <v>550</v>
      </c>
      <c r="B298" s="137" t="s">
        <v>551</v>
      </c>
      <c r="C298" s="37">
        <v>17832.843000000001</v>
      </c>
      <c r="D298" s="14" t="s">
        <v>550</v>
      </c>
    </row>
    <row r="299" spans="1:4">
      <c r="A299" s="14" t="s">
        <v>552</v>
      </c>
      <c r="B299" s="137" t="s">
        <v>553</v>
      </c>
      <c r="C299" s="37">
        <v>10738.063</v>
      </c>
      <c r="D299" s="14" t="s">
        <v>552</v>
      </c>
    </row>
    <row r="300" spans="1:4">
      <c r="A300" s="14" t="s">
        <v>554</v>
      </c>
      <c r="B300" s="137" t="s">
        <v>555</v>
      </c>
      <c r="C300" s="37">
        <v>8190.5109999999995</v>
      </c>
      <c r="D300" s="14" t="s">
        <v>554</v>
      </c>
    </row>
    <row r="301" spans="1:4">
      <c r="A301" s="14" t="s">
        <v>556</v>
      </c>
      <c r="B301" s="137" t="s">
        <v>557</v>
      </c>
      <c r="C301" s="37">
        <v>39199.377</v>
      </c>
      <c r="D301" s="14" t="s">
        <v>556</v>
      </c>
    </row>
    <row r="302" spans="1:4">
      <c r="A302" s="14" t="s">
        <v>558</v>
      </c>
      <c r="B302" s="137" t="s">
        <v>559</v>
      </c>
      <c r="C302" s="37">
        <v>21229.578999999998</v>
      </c>
      <c r="D302" s="14" t="s">
        <v>558</v>
      </c>
    </row>
    <row r="303" spans="1:4">
      <c r="A303" s="14" t="s">
        <v>560</v>
      </c>
      <c r="B303" s="137" t="s">
        <v>561</v>
      </c>
      <c r="C303" s="37">
        <v>61853.392999999996</v>
      </c>
      <c r="D303" s="14" t="s">
        <v>560</v>
      </c>
    </row>
    <row r="304" spans="1:4">
      <c r="A304" s="14" t="s">
        <v>562</v>
      </c>
      <c r="B304" s="137" t="s">
        <v>563</v>
      </c>
      <c r="C304" s="37">
        <v>61853.392999999996</v>
      </c>
      <c r="D304" s="14" t="s">
        <v>562</v>
      </c>
    </row>
    <row r="305" spans="1:4">
      <c r="A305" s="14" t="s">
        <v>564</v>
      </c>
      <c r="B305" s="137" t="s">
        <v>565</v>
      </c>
      <c r="C305" s="37">
        <v>21558.292000000001</v>
      </c>
      <c r="D305" s="14" t="s">
        <v>564</v>
      </c>
    </row>
    <row r="306" spans="1:4">
      <c r="A306" s="14" t="s">
        <v>566</v>
      </c>
      <c r="B306" s="137" t="s">
        <v>567</v>
      </c>
      <c r="C306" s="37">
        <v>328.71999999999997</v>
      </c>
      <c r="D306" s="14" t="s">
        <v>566</v>
      </c>
    </row>
    <row r="307" spans="1:4">
      <c r="A307" s="14" t="s">
        <v>568</v>
      </c>
      <c r="B307" s="137" t="s">
        <v>569</v>
      </c>
      <c r="C307" s="37">
        <v>1725.7589999999998</v>
      </c>
      <c r="D307" s="14" t="s">
        <v>568</v>
      </c>
    </row>
    <row r="308" spans="1:4">
      <c r="A308" s="14" t="s">
        <v>570</v>
      </c>
      <c r="B308" s="137" t="s">
        <v>571</v>
      </c>
      <c r="C308" s="37">
        <v>16819.298999999999</v>
      </c>
      <c r="D308" s="14" t="s">
        <v>570</v>
      </c>
    </row>
    <row r="309" spans="1:4">
      <c r="A309" s="14" t="s">
        <v>572</v>
      </c>
      <c r="B309" s="137" t="s">
        <v>573</v>
      </c>
      <c r="C309" s="37">
        <v>16819.298999999999</v>
      </c>
      <c r="D309" s="14" t="s">
        <v>572</v>
      </c>
    </row>
    <row r="310" spans="1:4">
      <c r="A310" s="14" t="s">
        <v>574</v>
      </c>
      <c r="B310" s="137" t="s">
        <v>575</v>
      </c>
      <c r="C310" s="37">
        <v>1725.7589999999998</v>
      </c>
      <c r="D310" s="14" t="s">
        <v>574</v>
      </c>
    </row>
    <row r="311" spans="1:4">
      <c r="A311" s="14" t="s">
        <v>576</v>
      </c>
      <c r="B311" s="137" t="s">
        <v>577</v>
      </c>
      <c r="C311" s="37">
        <v>657.43299999999999</v>
      </c>
      <c r="D311" s="14" t="s">
        <v>576</v>
      </c>
    </row>
    <row r="312" spans="1:4">
      <c r="A312" s="14" t="s">
        <v>578</v>
      </c>
      <c r="B312" s="137" t="s">
        <v>579</v>
      </c>
      <c r="C312" s="37">
        <v>40569.031999999999</v>
      </c>
      <c r="D312" s="14" t="s">
        <v>578</v>
      </c>
    </row>
    <row r="313" spans="1:4">
      <c r="A313" s="14" t="s">
        <v>580</v>
      </c>
      <c r="B313" s="137" t="s">
        <v>581</v>
      </c>
      <c r="C313" s="37">
        <v>10436.726999999999</v>
      </c>
      <c r="D313" s="14" t="s">
        <v>580</v>
      </c>
    </row>
    <row r="314" spans="1:4">
      <c r="A314" s="14" t="s">
        <v>582</v>
      </c>
      <c r="B314" s="137" t="s">
        <v>583</v>
      </c>
      <c r="C314" s="37">
        <v>27995.652999999998</v>
      </c>
      <c r="D314" s="14" t="s">
        <v>582</v>
      </c>
    </row>
    <row r="315" spans="1:4">
      <c r="A315" s="14" t="s">
        <v>584</v>
      </c>
      <c r="B315" s="137" t="s">
        <v>585</v>
      </c>
      <c r="C315" s="37">
        <v>6766.0669999999991</v>
      </c>
      <c r="D315" s="14" t="s">
        <v>584</v>
      </c>
    </row>
    <row r="316" spans="1:4">
      <c r="A316" s="14" t="s">
        <v>586</v>
      </c>
      <c r="B316" s="137" t="s">
        <v>587</v>
      </c>
      <c r="C316" s="37">
        <v>10984.589</v>
      </c>
      <c r="D316" s="14" t="s">
        <v>586</v>
      </c>
    </row>
    <row r="317" spans="1:4">
      <c r="A317" s="14" t="s">
        <v>588</v>
      </c>
      <c r="B317" s="137" t="s">
        <v>589</v>
      </c>
      <c r="C317" s="37">
        <v>10108.021000000001</v>
      </c>
      <c r="D317" s="14" t="s">
        <v>588</v>
      </c>
    </row>
    <row r="318" spans="1:4">
      <c r="A318" s="14" t="s">
        <v>590</v>
      </c>
      <c r="B318" s="137" t="s">
        <v>591</v>
      </c>
      <c r="C318" s="37">
        <v>37555.797999999995</v>
      </c>
      <c r="D318" s="14" t="s">
        <v>590</v>
      </c>
    </row>
    <row r="319" spans="1:4">
      <c r="A319" s="14" t="s">
        <v>592</v>
      </c>
      <c r="B319" s="137" t="s">
        <v>593</v>
      </c>
      <c r="C319" s="37">
        <v>61826.001999999993</v>
      </c>
      <c r="D319" s="14" t="s">
        <v>592</v>
      </c>
    </row>
    <row r="320" spans="1:4">
      <c r="A320" s="14" t="s">
        <v>594</v>
      </c>
      <c r="B320" s="137" t="s">
        <v>595</v>
      </c>
      <c r="C320" s="37">
        <v>11642.029</v>
      </c>
      <c r="D320" s="14" t="s">
        <v>594</v>
      </c>
    </row>
    <row r="321" spans="1:4">
      <c r="A321" s="14" t="s">
        <v>596</v>
      </c>
      <c r="B321" s="137" t="s">
        <v>597</v>
      </c>
      <c r="C321" s="37">
        <v>14463.497999999998</v>
      </c>
      <c r="D321" s="14" t="s">
        <v>596</v>
      </c>
    </row>
    <row r="322" spans="1:4">
      <c r="A322" s="14" t="s">
        <v>598</v>
      </c>
      <c r="B322" s="137" t="s">
        <v>599</v>
      </c>
      <c r="C322" s="37">
        <v>5752.53</v>
      </c>
      <c r="D322" s="14" t="s">
        <v>598</v>
      </c>
    </row>
    <row r="323" spans="1:4">
      <c r="A323" s="14" t="s">
        <v>600</v>
      </c>
      <c r="B323" s="137" t="s">
        <v>601</v>
      </c>
      <c r="C323" s="37">
        <v>13422.569999999998</v>
      </c>
      <c r="D323" s="14" t="s">
        <v>600</v>
      </c>
    </row>
    <row r="324" spans="1:4">
      <c r="A324" s="14" t="s">
        <v>602</v>
      </c>
      <c r="B324" s="137" t="s">
        <v>603</v>
      </c>
      <c r="C324" s="37">
        <v>14162.182999999999</v>
      </c>
      <c r="D324" s="14" t="s">
        <v>602</v>
      </c>
    </row>
    <row r="325" spans="1:4">
      <c r="A325" s="14" t="s">
        <v>604</v>
      </c>
      <c r="B325" s="137" t="s">
        <v>605</v>
      </c>
      <c r="C325" s="37">
        <v>12052.921999999999</v>
      </c>
      <c r="D325" s="14" t="s">
        <v>604</v>
      </c>
    </row>
    <row r="326" spans="1:4">
      <c r="A326" s="14" t="s">
        <v>606</v>
      </c>
      <c r="B326" s="137" t="s">
        <v>607</v>
      </c>
      <c r="C326" s="37">
        <v>13943.040999999999</v>
      </c>
      <c r="D326" s="14" t="s">
        <v>606</v>
      </c>
    </row>
    <row r="327" spans="1:4">
      <c r="A327" s="14" t="s">
        <v>608</v>
      </c>
      <c r="B327" s="137" t="s">
        <v>609</v>
      </c>
      <c r="C327" s="37">
        <v>22982.728999999999</v>
      </c>
      <c r="D327" s="14" t="s">
        <v>608</v>
      </c>
    </row>
    <row r="328" spans="1:4">
      <c r="A328" s="14" t="s">
        <v>610</v>
      </c>
      <c r="B328" s="137" t="s">
        <v>611</v>
      </c>
      <c r="C328" s="37">
        <v>1342.2569999999998</v>
      </c>
      <c r="D328" s="14" t="s">
        <v>610</v>
      </c>
    </row>
    <row r="329" spans="1:4">
      <c r="A329" s="14" t="s">
        <v>612</v>
      </c>
      <c r="B329" s="137" t="s">
        <v>613</v>
      </c>
      <c r="C329" s="37">
        <v>6766.0669999999991</v>
      </c>
      <c r="D329" s="14" t="s">
        <v>612</v>
      </c>
    </row>
    <row r="330" spans="1:4">
      <c r="A330" s="14" t="s">
        <v>614</v>
      </c>
      <c r="B330" s="137" t="s">
        <v>615</v>
      </c>
      <c r="C330" s="37">
        <v>10984.589</v>
      </c>
      <c r="D330" s="14" t="s">
        <v>614</v>
      </c>
    </row>
    <row r="331" spans="1:4">
      <c r="A331" s="14" t="s">
        <v>616</v>
      </c>
      <c r="B331" s="137" t="s">
        <v>617</v>
      </c>
      <c r="C331" s="37">
        <v>20298.207999999999</v>
      </c>
      <c r="D331" s="14" t="s">
        <v>616</v>
      </c>
    </row>
    <row r="332" spans="1:4">
      <c r="A332" s="14" t="s">
        <v>618</v>
      </c>
      <c r="B332" s="137" t="s">
        <v>619</v>
      </c>
      <c r="C332" s="37">
        <v>4163.74</v>
      </c>
      <c r="D332" s="14" t="s">
        <v>618</v>
      </c>
    </row>
    <row r="333" spans="1:4">
      <c r="A333" s="14" t="s">
        <v>620</v>
      </c>
      <c r="B333" s="137" t="s">
        <v>621</v>
      </c>
      <c r="C333" s="37">
        <v>13696.501</v>
      </c>
      <c r="D333" s="14" t="s">
        <v>620</v>
      </c>
    </row>
    <row r="334" spans="1:4">
      <c r="A334" s="14" t="s">
        <v>622</v>
      </c>
      <c r="B334" s="137" t="s">
        <v>623</v>
      </c>
      <c r="C334" s="37">
        <v>9094.476999999999</v>
      </c>
      <c r="D334" s="14" t="s">
        <v>622</v>
      </c>
    </row>
    <row r="335" spans="1:4">
      <c r="A335" s="14" t="s">
        <v>624</v>
      </c>
      <c r="B335" s="137" t="s">
        <v>625</v>
      </c>
      <c r="C335" s="37">
        <v>6574.3229999999994</v>
      </c>
      <c r="D335" s="14" t="s">
        <v>624</v>
      </c>
    </row>
    <row r="336" spans="1:4">
      <c r="A336" s="14" t="s">
        <v>626</v>
      </c>
      <c r="B336" s="137" t="s">
        <v>627</v>
      </c>
      <c r="C336" s="37">
        <v>8491.8330000000005</v>
      </c>
      <c r="D336" s="14" t="s">
        <v>626</v>
      </c>
    </row>
    <row r="337" spans="1:4">
      <c r="A337" s="14" t="s">
        <v>628</v>
      </c>
      <c r="B337" s="137" t="s">
        <v>629</v>
      </c>
      <c r="C337" s="37">
        <v>3150.203</v>
      </c>
      <c r="D337" s="14" t="s">
        <v>628</v>
      </c>
    </row>
    <row r="338" spans="1:4">
      <c r="A338" s="14" t="s">
        <v>630</v>
      </c>
      <c r="B338" s="137" t="s">
        <v>631</v>
      </c>
      <c r="C338" s="37">
        <v>11696.811</v>
      </c>
      <c r="D338" s="14" t="s">
        <v>630</v>
      </c>
    </row>
    <row r="339" spans="1:4">
      <c r="A339" s="14" t="s">
        <v>632</v>
      </c>
      <c r="B339" s="137" t="s">
        <v>633</v>
      </c>
      <c r="C339" s="37">
        <v>16654.938999999998</v>
      </c>
      <c r="D339" s="14" t="s">
        <v>632</v>
      </c>
    </row>
    <row r="340" spans="1:4">
      <c r="A340" s="14" t="s">
        <v>634</v>
      </c>
      <c r="B340" s="137" t="s">
        <v>635</v>
      </c>
      <c r="C340" s="37">
        <v>13395.179</v>
      </c>
      <c r="D340" s="14" t="s">
        <v>634</v>
      </c>
    </row>
    <row r="341" spans="1:4">
      <c r="A341" s="14" t="s">
        <v>636</v>
      </c>
      <c r="B341" s="137" t="s">
        <v>637</v>
      </c>
      <c r="C341" s="37">
        <v>7505.6799999999994</v>
      </c>
      <c r="D341" s="14" t="s">
        <v>636</v>
      </c>
    </row>
    <row r="342" spans="1:4">
      <c r="A342" s="14" t="s">
        <v>638</v>
      </c>
      <c r="B342" s="137" t="s">
        <v>639</v>
      </c>
      <c r="C342" s="37">
        <v>13312.999</v>
      </c>
      <c r="D342" s="14" t="s">
        <v>638</v>
      </c>
    </row>
    <row r="343" spans="1:4">
      <c r="A343" s="14" t="s">
        <v>640</v>
      </c>
      <c r="B343" s="137" t="s">
        <v>641</v>
      </c>
      <c r="C343" s="37">
        <v>11696.811</v>
      </c>
      <c r="D343" s="14" t="s">
        <v>640</v>
      </c>
    </row>
    <row r="344" spans="1:4">
      <c r="A344" s="14" t="s">
        <v>642</v>
      </c>
      <c r="B344" s="137" t="s">
        <v>643</v>
      </c>
      <c r="C344" s="37">
        <v>38651.521999999997</v>
      </c>
      <c r="D344" s="14" t="s">
        <v>642</v>
      </c>
    </row>
    <row r="345" spans="1:4">
      <c r="A345" s="14" t="s">
        <v>644</v>
      </c>
      <c r="B345" s="137" t="s">
        <v>645</v>
      </c>
      <c r="C345" s="37">
        <v>3122.7980000000002</v>
      </c>
      <c r="D345" s="14" t="s">
        <v>644</v>
      </c>
    </row>
    <row r="346" spans="1:4">
      <c r="A346" s="14" t="s">
        <v>646</v>
      </c>
      <c r="B346" s="137" t="s">
        <v>647</v>
      </c>
      <c r="C346" s="37">
        <v>14162.182999999999</v>
      </c>
      <c r="D346" s="14" t="s">
        <v>646</v>
      </c>
    </row>
    <row r="347" spans="1:4">
      <c r="A347" s="14" t="s">
        <v>648</v>
      </c>
      <c r="B347" s="137" t="s">
        <v>649</v>
      </c>
      <c r="C347" s="37">
        <v>9176.6569999999992</v>
      </c>
      <c r="D347" s="14" t="s">
        <v>648</v>
      </c>
    </row>
    <row r="348" spans="1:4">
      <c r="A348" s="14" t="s">
        <v>650</v>
      </c>
      <c r="B348" s="137" t="s">
        <v>651</v>
      </c>
      <c r="C348" s="37">
        <v>10957.197999999999</v>
      </c>
      <c r="D348" s="14" t="s">
        <v>650</v>
      </c>
    </row>
    <row r="349" spans="1:4">
      <c r="A349" s="14" t="s">
        <v>652</v>
      </c>
      <c r="B349" s="137" t="s">
        <v>653</v>
      </c>
      <c r="C349" s="37">
        <v>8710.9679999999989</v>
      </c>
      <c r="D349" s="14" t="s">
        <v>652</v>
      </c>
    </row>
    <row r="350" spans="1:4">
      <c r="A350" s="14" t="s">
        <v>654</v>
      </c>
      <c r="B350" s="137" t="s">
        <v>655</v>
      </c>
      <c r="C350" s="37">
        <v>43335.733</v>
      </c>
      <c r="D350" s="14" t="s">
        <v>654</v>
      </c>
    </row>
    <row r="351" spans="1:4">
      <c r="A351" s="14" t="s">
        <v>656</v>
      </c>
      <c r="B351" s="137" t="s">
        <v>657</v>
      </c>
      <c r="C351" s="37">
        <v>7916.579999999999</v>
      </c>
      <c r="D351" s="14" t="s">
        <v>656</v>
      </c>
    </row>
    <row r="352" spans="1:4">
      <c r="A352" s="14" t="s">
        <v>658</v>
      </c>
      <c r="B352" s="137" t="s">
        <v>659</v>
      </c>
      <c r="C352" s="37">
        <v>15586.619999999997</v>
      </c>
      <c r="D352" s="14" t="s">
        <v>658</v>
      </c>
    </row>
    <row r="353" spans="1:4">
      <c r="A353" s="14" t="s">
        <v>660</v>
      </c>
      <c r="B353" s="137" t="s">
        <v>661</v>
      </c>
      <c r="C353" s="37">
        <v>7149.5689999999995</v>
      </c>
      <c r="D353" s="14" t="s">
        <v>660</v>
      </c>
    </row>
    <row r="354" spans="1:4">
      <c r="A354" s="14" t="s">
        <v>662</v>
      </c>
      <c r="B354" s="137" t="s">
        <v>663</v>
      </c>
      <c r="C354" s="37">
        <v>63661.331999999995</v>
      </c>
      <c r="D354" s="14" t="s">
        <v>662</v>
      </c>
    </row>
    <row r="355" spans="1:4">
      <c r="A355" s="14" t="s">
        <v>664</v>
      </c>
      <c r="B355" s="137" t="s">
        <v>665</v>
      </c>
      <c r="C355" s="37">
        <v>10436.726999999999</v>
      </c>
      <c r="D355" s="14" t="s">
        <v>664</v>
      </c>
    </row>
    <row r="356" spans="1:4">
      <c r="A356" s="14" t="s">
        <v>666</v>
      </c>
      <c r="B356" s="137" t="s">
        <v>667</v>
      </c>
      <c r="C356" s="37">
        <v>63661.331999999995</v>
      </c>
      <c r="D356" s="14" t="s">
        <v>666</v>
      </c>
    </row>
    <row r="357" spans="1:4">
      <c r="A357" s="14" t="s">
        <v>668</v>
      </c>
      <c r="B357" s="137" t="s">
        <v>669</v>
      </c>
      <c r="C357" s="37">
        <v>63661.331999999995</v>
      </c>
      <c r="D357" s="14" t="s">
        <v>668</v>
      </c>
    </row>
    <row r="358" spans="1:4">
      <c r="A358" s="14" t="s">
        <v>670</v>
      </c>
      <c r="B358" s="137" t="s">
        <v>671</v>
      </c>
      <c r="C358" s="37">
        <v>10135.411999999998</v>
      </c>
      <c r="D358" s="14" t="s">
        <v>670</v>
      </c>
    </row>
    <row r="359" spans="1:4">
      <c r="A359" s="14" t="s">
        <v>672</v>
      </c>
      <c r="B359" s="137" t="s">
        <v>673</v>
      </c>
      <c r="C359" s="37">
        <v>10436.726999999999</v>
      </c>
      <c r="D359" s="14" t="s">
        <v>672</v>
      </c>
    </row>
    <row r="360" spans="1:4">
      <c r="A360" s="14" t="s">
        <v>674</v>
      </c>
      <c r="B360" s="137" t="s">
        <v>675</v>
      </c>
      <c r="C360" s="37">
        <v>10957.197999999999</v>
      </c>
      <c r="D360" s="14" t="s">
        <v>674</v>
      </c>
    </row>
    <row r="361" spans="1:4">
      <c r="A361" s="14" t="s">
        <v>676</v>
      </c>
      <c r="B361" s="137" t="s">
        <v>677</v>
      </c>
      <c r="C361" s="37">
        <v>27995.652999999998</v>
      </c>
      <c r="D361" s="14" t="s">
        <v>676</v>
      </c>
    </row>
    <row r="362" spans="1:4">
      <c r="A362" s="14" t="s">
        <v>678</v>
      </c>
      <c r="B362" s="137" t="s">
        <v>679</v>
      </c>
      <c r="C362" s="37">
        <v>10135.411999999998</v>
      </c>
      <c r="D362" s="14" t="s">
        <v>678</v>
      </c>
    </row>
    <row r="363" spans="1:4">
      <c r="A363" s="14" t="s">
        <v>680</v>
      </c>
      <c r="B363" s="137" t="s">
        <v>681</v>
      </c>
      <c r="C363" s="37">
        <v>8710.9679999999989</v>
      </c>
      <c r="D363" s="14" t="s">
        <v>680</v>
      </c>
    </row>
    <row r="364" spans="1:4">
      <c r="A364" s="14" t="s">
        <v>682</v>
      </c>
      <c r="B364" s="137" t="s">
        <v>683</v>
      </c>
      <c r="C364" s="37">
        <v>6546.9319999999998</v>
      </c>
      <c r="D364" s="14" t="s">
        <v>682</v>
      </c>
    </row>
    <row r="365" spans="1:4">
      <c r="A365" s="14" t="s">
        <v>684</v>
      </c>
      <c r="B365" s="137" t="s">
        <v>685</v>
      </c>
      <c r="C365" s="37">
        <v>10957.197999999999</v>
      </c>
      <c r="D365" s="14" t="s">
        <v>684</v>
      </c>
    </row>
    <row r="366" spans="1:4">
      <c r="A366" s="14" t="s">
        <v>686</v>
      </c>
      <c r="B366" s="137" t="s">
        <v>687</v>
      </c>
      <c r="C366" s="37">
        <v>10135.411999999998</v>
      </c>
      <c r="D366" s="14" t="s">
        <v>686</v>
      </c>
    </row>
    <row r="367" spans="1:4">
      <c r="A367" s="14" t="s">
        <v>688</v>
      </c>
      <c r="B367" s="137" t="s">
        <v>689</v>
      </c>
      <c r="C367" s="37">
        <v>3150.203</v>
      </c>
      <c r="D367" s="14" t="s">
        <v>688</v>
      </c>
    </row>
    <row r="368" spans="1:4">
      <c r="A368" s="14" t="s">
        <v>690</v>
      </c>
      <c r="B368" s="137" t="s">
        <v>691</v>
      </c>
      <c r="C368" s="37">
        <v>3999.3799999999997</v>
      </c>
      <c r="D368" s="14" t="s">
        <v>690</v>
      </c>
    </row>
    <row r="369" spans="1:4">
      <c r="A369" s="14" t="s">
        <v>692</v>
      </c>
      <c r="B369" s="137" t="s">
        <v>693</v>
      </c>
      <c r="C369" s="37">
        <v>5725.1390000000001</v>
      </c>
      <c r="D369" s="14" t="s">
        <v>692</v>
      </c>
    </row>
    <row r="370" spans="1:4">
      <c r="A370" s="14" t="s">
        <v>694</v>
      </c>
      <c r="B370" s="137" t="s">
        <v>695</v>
      </c>
      <c r="C370" s="37">
        <v>12518.596999999998</v>
      </c>
      <c r="D370" s="14" t="s">
        <v>694</v>
      </c>
    </row>
    <row r="371" spans="1:4">
      <c r="A371" s="14" t="s">
        <v>236</v>
      </c>
      <c r="B371" s="137" t="s">
        <v>696</v>
      </c>
      <c r="C371" s="37">
        <v>34789.110999999997</v>
      </c>
      <c r="D371" s="14" t="s">
        <v>236</v>
      </c>
    </row>
    <row r="372" spans="1:4">
      <c r="A372" s="14" t="s">
        <v>697</v>
      </c>
      <c r="B372" s="137" t="s">
        <v>698</v>
      </c>
      <c r="C372" s="37">
        <v>54128.570999999996</v>
      </c>
      <c r="D372" s="14" t="s">
        <v>697</v>
      </c>
    </row>
    <row r="373" spans="1:4">
      <c r="A373" s="14" t="s">
        <v>234</v>
      </c>
      <c r="B373" s="137" t="s">
        <v>699</v>
      </c>
      <c r="C373" s="37">
        <v>48321.252</v>
      </c>
      <c r="D373" s="14" t="s">
        <v>234</v>
      </c>
    </row>
    <row r="374" spans="1:4">
      <c r="A374" s="14" t="s">
        <v>700</v>
      </c>
      <c r="B374" s="137" t="s">
        <v>701</v>
      </c>
      <c r="C374" s="37">
        <v>6492.1429999999991</v>
      </c>
      <c r="D374" s="14" t="s">
        <v>700</v>
      </c>
    </row>
    <row r="375" spans="1:4">
      <c r="A375" s="14" t="s">
        <v>702</v>
      </c>
      <c r="B375" s="137" t="s">
        <v>703</v>
      </c>
      <c r="C375" s="37">
        <v>2684.5070000000001</v>
      </c>
      <c r="D375" s="14" t="s">
        <v>702</v>
      </c>
    </row>
    <row r="376" spans="1:4">
      <c r="A376" s="14" t="s">
        <v>704</v>
      </c>
      <c r="B376" s="137" t="s">
        <v>705</v>
      </c>
      <c r="C376" s="37">
        <v>8464.4419999999991</v>
      </c>
      <c r="D376" s="14" t="s">
        <v>704</v>
      </c>
    </row>
    <row r="377" spans="1:4">
      <c r="A377" s="14" t="s">
        <v>706</v>
      </c>
      <c r="B377" s="137" t="s">
        <v>707</v>
      </c>
      <c r="C377" s="37">
        <v>3150.203</v>
      </c>
      <c r="D377" s="14" t="s">
        <v>706</v>
      </c>
    </row>
    <row r="378" spans="1:4">
      <c r="A378" s="14" t="s">
        <v>708</v>
      </c>
      <c r="B378" s="137" t="s">
        <v>709</v>
      </c>
      <c r="C378" s="37">
        <v>2684.5070000000001</v>
      </c>
      <c r="D378" s="14" t="s">
        <v>708</v>
      </c>
    </row>
    <row r="379" spans="1:4">
      <c r="A379" s="14" t="s">
        <v>580</v>
      </c>
      <c r="B379" s="137" t="s">
        <v>710</v>
      </c>
      <c r="C379" s="37">
        <v>10436.726999999999</v>
      </c>
      <c r="D379" s="14" t="s">
        <v>580</v>
      </c>
    </row>
    <row r="380" spans="1:4">
      <c r="A380" s="14" t="s">
        <v>711</v>
      </c>
      <c r="B380" s="137" t="s">
        <v>712</v>
      </c>
      <c r="C380" s="37">
        <v>17531.520999999997</v>
      </c>
      <c r="D380" s="14" t="s">
        <v>711</v>
      </c>
    </row>
    <row r="381" spans="1:4">
      <c r="A381" s="14" t="s">
        <v>713</v>
      </c>
      <c r="B381" s="137" t="s">
        <v>714</v>
      </c>
      <c r="C381" s="37">
        <v>13778.681</v>
      </c>
      <c r="D381" s="14" t="s">
        <v>713</v>
      </c>
    </row>
    <row r="382" spans="1:4">
      <c r="A382" s="14" t="s">
        <v>690</v>
      </c>
      <c r="B382" s="137" t="s">
        <v>715</v>
      </c>
      <c r="C382" s="37">
        <v>3999.3799999999997</v>
      </c>
      <c r="D382" s="14" t="s">
        <v>690</v>
      </c>
    </row>
    <row r="383" spans="1:4">
      <c r="A383" s="14" t="s">
        <v>716</v>
      </c>
      <c r="B383" s="137" t="s">
        <v>717</v>
      </c>
      <c r="C383" s="37">
        <v>4300.7019999999993</v>
      </c>
      <c r="D383" s="14" t="s">
        <v>716</v>
      </c>
    </row>
    <row r="384" spans="1:4">
      <c r="A384" s="14" t="s">
        <v>718</v>
      </c>
      <c r="B384" s="137" t="s">
        <v>719</v>
      </c>
      <c r="C384" s="37">
        <v>5862.1009999999997</v>
      </c>
      <c r="D384" s="14" t="s">
        <v>718</v>
      </c>
    </row>
    <row r="385" spans="1:4">
      <c r="A385" s="14" t="s">
        <v>720</v>
      </c>
      <c r="B385" s="137" t="s">
        <v>721</v>
      </c>
      <c r="C385" s="37">
        <v>9313.6189999999988</v>
      </c>
      <c r="D385" s="14" t="s">
        <v>720</v>
      </c>
    </row>
    <row r="386" spans="1:4">
      <c r="A386" s="14" t="s">
        <v>722</v>
      </c>
      <c r="B386" s="137" t="s">
        <v>723</v>
      </c>
      <c r="C386" s="37">
        <v>54183.352999999996</v>
      </c>
      <c r="D386" s="14" t="s">
        <v>722</v>
      </c>
    </row>
    <row r="387" spans="1:4">
      <c r="A387" s="14" t="s">
        <v>724</v>
      </c>
      <c r="B387" s="137" t="s">
        <v>725</v>
      </c>
      <c r="C387" s="37">
        <v>13066.458999999999</v>
      </c>
      <c r="D387" s="14" t="s">
        <v>724</v>
      </c>
    </row>
    <row r="388" spans="1:4">
      <c r="A388" s="14" t="s">
        <v>726</v>
      </c>
      <c r="B388" s="137" t="s">
        <v>727</v>
      </c>
      <c r="C388" s="37">
        <v>10108.021000000001</v>
      </c>
      <c r="D388" s="14" t="s">
        <v>726</v>
      </c>
    </row>
    <row r="389" spans="1:4">
      <c r="A389" s="14" t="s">
        <v>728</v>
      </c>
      <c r="B389" s="137" t="s">
        <v>729</v>
      </c>
      <c r="C389" s="37">
        <v>7368.7179999999989</v>
      </c>
      <c r="D389" s="14" t="s">
        <v>728</v>
      </c>
    </row>
    <row r="390" spans="1:4">
      <c r="A390" s="14" t="s">
        <v>730</v>
      </c>
      <c r="B390" s="137" t="s">
        <v>731</v>
      </c>
      <c r="C390" s="37">
        <v>12052.921999999999</v>
      </c>
      <c r="D390" s="14" t="s">
        <v>730</v>
      </c>
    </row>
    <row r="391" spans="1:4">
      <c r="A391" s="14" t="s">
        <v>732</v>
      </c>
      <c r="B391" s="137" t="s">
        <v>733</v>
      </c>
      <c r="C391" s="37">
        <v>14162.182999999999</v>
      </c>
      <c r="D391" s="14" t="s">
        <v>732</v>
      </c>
    </row>
    <row r="392" spans="1:4">
      <c r="A392" s="14" t="s">
        <v>734</v>
      </c>
      <c r="B392" s="137" t="s">
        <v>735</v>
      </c>
      <c r="C392" s="37">
        <v>9888.8719999999994</v>
      </c>
      <c r="D392" s="14" t="s">
        <v>734</v>
      </c>
    </row>
    <row r="393" spans="1:4">
      <c r="A393" s="14" t="s">
        <v>736</v>
      </c>
      <c r="B393" s="137" t="s">
        <v>737</v>
      </c>
      <c r="C393" s="37">
        <v>15203.118</v>
      </c>
      <c r="D393" s="14" t="s">
        <v>736</v>
      </c>
    </row>
    <row r="394" spans="1:4">
      <c r="A394" s="14" t="s">
        <v>738</v>
      </c>
      <c r="B394" s="137" t="s">
        <v>739</v>
      </c>
      <c r="C394" s="37">
        <v>10354.546999999999</v>
      </c>
      <c r="D394" s="14" t="s">
        <v>738</v>
      </c>
    </row>
    <row r="395" spans="1:4">
      <c r="A395" s="14" t="s">
        <v>740</v>
      </c>
      <c r="B395" s="137" t="s">
        <v>741</v>
      </c>
      <c r="C395" s="37">
        <v>7834.4</v>
      </c>
      <c r="D395" s="14" t="s">
        <v>740</v>
      </c>
    </row>
    <row r="396" spans="1:4">
      <c r="A396" s="14" t="s">
        <v>742</v>
      </c>
      <c r="B396" s="137" t="s">
        <v>743</v>
      </c>
      <c r="C396" s="37">
        <v>7341.32</v>
      </c>
      <c r="D396" s="14" t="s">
        <v>742</v>
      </c>
    </row>
    <row r="397" spans="1:4">
      <c r="A397" s="14" t="s">
        <v>744</v>
      </c>
      <c r="B397" s="137" t="s">
        <v>745</v>
      </c>
      <c r="C397" s="37">
        <v>8765.7569999999996</v>
      </c>
      <c r="D397" s="14" t="s">
        <v>744</v>
      </c>
    </row>
    <row r="398" spans="1:4">
      <c r="A398" s="14" t="s">
        <v>746</v>
      </c>
      <c r="B398" s="137" t="s">
        <v>747</v>
      </c>
      <c r="C398" s="37">
        <v>85685.298999999999</v>
      </c>
      <c r="D398" s="14" t="s">
        <v>746</v>
      </c>
    </row>
    <row r="399" spans="1:4">
      <c r="A399" s="14" t="s">
        <v>748</v>
      </c>
      <c r="B399" s="137" t="s">
        <v>749</v>
      </c>
      <c r="C399" s="37">
        <v>85685.298999999999</v>
      </c>
      <c r="D399" s="14" t="s">
        <v>748</v>
      </c>
    </row>
    <row r="400" spans="1:4">
      <c r="A400" s="14" t="s">
        <v>750</v>
      </c>
      <c r="B400" s="137" t="s">
        <v>751</v>
      </c>
      <c r="C400" s="37">
        <v>3396.7289999999998</v>
      </c>
      <c r="D400" s="14" t="s">
        <v>750</v>
      </c>
    </row>
    <row r="401" spans="1:4">
      <c r="A401" s="14" t="s">
        <v>752</v>
      </c>
      <c r="B401" s="137" t="s">
        <v>753</v>
      </c>
      <c r="C401" s="37">
        <v>4328.0929999999998</v>
      </c>
      <c r="D401" s="14" t="s">
        <v>752</v>
      </c>
    </row>
    <row r="402" spans="1:4">
      <c r="A402" s="14" t="s">
        <v>754</v>
      </c>
      <c r="B402" s="137" t="s">
        <v>755</v>
      </c>
      <c r="C402" s="37">
        <v>3396.7289999999998</v>
      </c>
      <c r="D402" s="14" t="s">
        <v>754</v>
      </c>
    </row>
    <row r="403" spans="1:4">
      <c r="A403" s="14" t="s">
        <v>756</v>
      </c>
      <c r="B403" s="137" t="s">
        <v>757</v>
      </c>
      <c r="C403" s="37">
        <v>4328.0929999999998</v>
      </c>
      <c r="D403" s="14" t="s">
        <v>756</v>
      </c>
    </row>
    <row r="404" spans="1:4">
      <c r="A404" s="14" t="s">
        <v>758</v>
      </c>
      <c r="B404" s="137" t="s">
        <v>759</v>
      </c>
      <c r="C404" s="37">
        <v>31173.233</v>
      </c>
      <c r="D404" s="14" t="s">
        <v>758</v>
      </c>
    </row>
    <row r="405" spans="1:4">
      <c r="A405" s="14" t="s">
        <v>373</v>
      </c>
      <c r="B405" s="137" t="s">
        <v>760</v>
      </c>
      <c r="C405" s="37">
        <v>12162.493</v>
      </c>
      <c r="D405" s="14" t="s">
        <v>373</v>
      </c>
    </row>
    <row r="406" spans="1:4">
      <c r="A406" s="14" t="s">
        <v>761</v>
      </c>
      <c r="B406" s="137" t="s">
        <v>762</v>
      </c>
      <c r="C406" s="37">
        <v>29036.580999999998</v>
      </c>
      <c r="D406" s="14" t="s">
        <v>761</v>
      </c>
    </row>
    <row r="407" spans="1:4">
      <c r="A407" s="14" t="s">
        <v>763</v>
      </c>
      <c r="B407" s="137" t="s">
        <v>764</v>
      </c>
      <c r="C407" s="37">
        <v>12463.821999999998</v>
      </c>
      <c r="D407" s="14" t="s">
        <v>763</v>
      </c>
    </row>
    <row r="408" spans="1:4">
      <c r="A408" s="14" t="s">
        <v>396</v>
      </c>
      <c r="B408" s="137" t="s">
        <v>765</v>
      </c>
      <c r="C408" s="37">
        <v>15340.08</v>
      </c>
      <c r="D408" s="14" t="s">
        <v>396</v>
      </c>
    </row>
    <row r="409" spans="1:4">
      <c r="A409" s="14" t="s">
        <v>766</v>
      </c>
      <c r="B409" s="137" t="s">
        <v>767</v>
      </c>
      <c r="C409" s="37">
        <v>10409.342999999999</v>
      </c>
      <c r="D409" s="14" t="s">
        <v>766</v>
      </c>
    </row>
    <row r="410" spans="1:4">
      <c r="A410" s="14" t="s">
        <v>768</v>
      </c>
      <c r="B410" s="137" t="s">
        <v>769</v>
      </c>
      <c r="C410" s="37">
        <v>10409.342999999999</v>
      </c>
      <c r="D410" s="14" t="s">
        <v>768</v>
      </c>
    </row>
    <row r="411" spans="1:4">
      <c r="A411" s="14" t="s">
        <v>770</v>
      </c>
      <c r="B411" s="137" t="s">
        <v>771</v>
      </c>
      <c r="C411" s="37">
        <v>1725.7589999999998</v>
      </c>
      <c r="D411" s="14" t="s">
        <v>770</v>
      </c>
    </row>
    <row r="412" spans="1:4">
      <c r="A412" s="14" t="s">
        <v>772</v>
      </c>
      <c r="B412" s="137" t="s">
        <v>773</v>
      </c>
      <c r="C412" s="37">
        <v>7697.4309999999996</v>
      </c>
      <c r="D412" s="14" t="s">
        <v>772</v>
      </c>
    </row>
    <row r="413" spans="1:4">
      <c r="A413" s="14" t="s">
        <v>774</v>
      </c>
      <c r="B413" s="137" t="s">
        <v>775</v>
      </c>
      <c r="C413" s="37">
        <v>2301.0119999999997</v>
      </c>
      <c r="D413" s="14" t="s">
        <v>774</v>
      </c>
    </row>
    <row r="414" spans="1:4">
      <c r="A414" s="14" t="s">
        <v>770</v>
      </c>
      <c r="B414" s="137" t="s">
        <v>776</v>
      </c>
      <c r="C414" s="37">
        <v>1725.7589999999998</v>
      </c>
      <c r="D414" s="14" t="s">
        <v>770</v>
      </c>
    </row>
    <row r="415" spans="1:4">
      <c r="A415" s="14" t="s">
        <v>777</v>
      </c>
      <c r="B415" s="137" t="s">
        <v>778</v>
      </c>
      <c r="C415" s="37">
        <v>7697.4309999999996</v>
      </c>
      <c r="D415" s="14" t="s">
        <v>777</v>
      </c>
    </row>
    <row r="416" spans="1:4">
      <c r="A416" s="14" t="s">
        <v>774</v>
      </c>
      <c r="B416" s="137" t="s">
        <v>779</v>
      </c>
      <c r="C416" s="37">
        <v>2301.0119999999997</v>
      </c>
      <c r="D416" s="14" t="s">
        <v>774</v>
      </c>
    </row>
    <row r="417" spans="1:4">
      <c r="A417" s="14" t="s">
        <v>780</v>
      </c>
      <c r="B417" s="137" t="s">
        <v>781</v>
      </c>
      <c r="C417" s="37">
        <v>7396.1090000000004</v>
      </c>
      <c r="D417" s="14" t="s">
        <v>780</v>
      </c>
    </row>
    <row r="418" spans="1:4">
      <c r="A418" s="14" t="s">
        <v>782</v>
      </c>
      <c r="B418" s="137" t="s">
        <v>783</v>
      </c>
      <c r="C418" s="37">
        <v>9779.3009999999995</v>
      </c>
      <c r="D418" s="14" t="s">
        <v>782</v>
      </c>
    </row>
    <row r="419" spans="1:4">
      <c r="A419" s="14" t="s">
        <v>784</v>
      </c>
      <c r="B419" s="137" t="s">
        <v>785</v>
      </c>
      <c r="C419" s="37">
        <v>18188.946999999996</v>
      </c>
      <c r="D419" s="14" t="s">
        <v>784</v>
      </c>
    </row>
    <row r="420" spans="1:4">
      <c r="A420" s="14" t="s">
        <v>786</v>
      </c>
      <c r="B420" s="137" t="s">
        <v>787</v>
      </c>
      <c r="C420" s="37">
        <v>12765.136999999999</v>
      </c>
      <c r="D420" s="14" t="s">
        <v>786</v>
      </c>
    </row>
    <row r="421" spans="1:4">
      <c r="A421" s="14" t="s">
        <v>788</v>
      </c>
      <c r="B421" s="137" t="s">
        <v>789</v>
      </c>
      <c r="C421" s="37">
        <v>4738.9929999999995</v>
      </c>
      <c r="D421" s="14" t="s">
        <v>788</v>
      </c>
    </row>
    <row r="422" spans="1:4">
      <c r="A422" s="14" t="s">
        <v>790</v>
      </c>
      <c r="B422" s="137" t="s">
        <v>791</v>
      </c>
      <c r="C422" s="37">
        <v>7670.04</v>
      </c>
      <c r="D422" s="14" t="s">
        <v>790</v>
      </c>
    </row>
    <row r="423" spans="1:4">
      <c r="A423" s="14" t="s">
        <v>200</v>
      </c>
      <c r="B423" s="137" t="s">
        <v>792</v>
      </c>
      <c r="C423" s="37">
        <v>5149.8789999999999</v>
      </c>
      <c r="D423" s="14" t="s">
        <v>200</v>
      </c>
    </row>
    <row r="424" spans="1:4">
      <c r="A424" s="14" t="s">
        <v>793</v>
      </c>
      <c r="B424" s="137" t="s">
        <v>794</v>
      </c>
      <c r="C424" s="37">
        <v>4738.9929999999995</v>
      </c>
      <c r="D424" s="14" t="s">
        <v>793</v>
      </c>
    </row>
    <row r="425" spans="1:4">
      <c r="A425" s="14" t="s">
        <v>795</v>
      </c>
      <c r="B425" s="137" t="s">
        <v>796</v>
      </c>
      <c r="C425" s="37">
        <v>10135.411999999998</v>
      </c>
      <c r="D425" s="14" t="s">
        <v>795</v>
      </c>
    </row>
    <row r="426" spans="1:4">
      <c r="A426" s="14" t="s">
        <v>797</v>
      </c>
      <c r="B426" s="137" t="s">
        <v>798</v>
      </c>
      <c r="C426" s="37">
        <v>15614.010999999999</v>
      </c>
      <c r="D426" s="14" t="s">
        <v>797</v>
      </c>
    </row>
    <row r="427" spans="1:4">
      <c r="A427" s="14" t="s">
        <v>799</v>
      </c>
      <c r="B427" s="137" t="s">
        <v>729</v>
      </c>
      <c r="C427" s="37">
        <v>7368.7179999999989</v>
      </c>
      <c r="D427" s="14" t="s">
        <v>799</v>
      </c>
    </row>
    <row r="428" spans="1:4">
      <c r="A428" s="14" t="s">
        <v>800</v>
      </c>
      <c r="B428" s="137" t="s">
        <v>719</v>
      </c>
      <c r="C428" s="37">
        <v>5862.1009999999997</v>
      </c>
      <c r="D428" s="14" t="s">
        <v>800</v>
      </c>
    </row>
    <row r="429" spans="1:4">
      <c r="A429" s="16" t="s">
        <v>801</v>
      </c>
      <c r="B429" s="139" t="s">
        <v>802</v>
      </c>
      <c r="C429" s="37">
        <v>5021.7999999999993</v>
      </c>
      <c r="D429" s="16" t="s">
        <v>801</v>
      </c>
    </row>
    <row r="430" spans="1:4">
      <c r="A430" s="13" t="s">
        <v>803</v>
      </c>
      <c r="B430" s="139" t="s">
        <v>804</v>
      </c>
      <c r="C430" s="37">
        <v>7181.9999999999991</v>
      </c>
      <c r="D430" s="13" t="s">
        <v>803</v>
      </c>
    </row>
    <row r="431" spans="1:4">
      <c r="A431" s="13" t="s">
        <v>805</v>
      </c>
      <c r="B431" s="139" t="s">
        <v>806</v>
      </c>
      <c r="C431" s="37">
        <v>7181.9999999999991</v>
      </c>
      <c r="D431" s="13" t="s">
        <v>805</v>
      </c>
    </row>
    <row r="432" spans="1:4">
      <c r="A432" s="7" t="s">
        <v>807</v>
      </c>
      <c r="B432" s="140" t="s">
        <v>808</v>
      </c>
      <c r="C432" s="37">
        <v>10117.799999999999</v>
      </c>
      <c r="D432" s="7" t="s">
        <v>807</v>
      </c>
    </row>
    <row r="433" spans="1:4">
      <c r="A433" s="7" t="s">
        <v>809</v>
      </c>
      <c r="B433" s="131" t="s">
        <v>810</v>
      </c>
      <c r="C433" s="37">
        <v>10198.299999999999</v>
      </c>
      <c r="D433" s="7" t="s">
        <v>809</v>
      </c>
    </row>
    <row r="434" spans="1:4">
      <c r="A434" s="7" t="s">
        <v>811</v>
      </c>
      <c r="B434" s="131" t="s">
        <v>812</v>
      </c>
      <c r="C434" s="37">
        <v>17086.3</v>
      </c>
      <c r="D434" s="7" t="s">
        <v>811</v>
      </c>
    </row>
    <row r="435" spans="1:4">
      <c r="A435" s="7" t="s">
        <v>813</v>
      </c>
      <c r="B435" s="131" t="s">
        <v>814</v>
      </c>
      <c r="C435" s="37">
        <v>9905</v>
      </c>
      <c r="D435" s="7" t="s">
        <v>813</v>
      </c>
    </row>
    <row r="436" spans="1:4">
      <c r="A436" s="7" t="s">
        <v>815</v>
      </c>
      <c r="B436" s="131" t="s">
        <v>816</v>
      </c>
      <c r="C436" s="37">
        <v>10198.299999999999</v>
      </c>
      <c r="D436" s="7" t="s">
        <v>815</v>
      </c>
    </row>
    <row r="437" spans="1:4">
      <c r="A437" s="7" t="s">
        <v>817</v>
      </c>
      <c r="B437" s="131" t="s">
        <v>818</v>
      </c>
      <c r="C437" s="37">
        <v>17086.3</v>
      </c>
      <c r="D437" s="7" t="s">
        <v>817</v>
      </c>
    </row>
    <row r="438" spans="1:4">
      <c r="A438" s="7" t="s">
        <v>819</v>
      </c>
      <c r="B438" s="131" t="s">
        <v>820</v>
      </c>
      <c r="C438" s="37">
        <v>9905</v>
      </c>
      <c r="D438" s="7" t="s">
        <v>819</v>
      </c>
    </row>
    <row r="439" spans="1:4">
      <c r="A439" s="7" t="s">
        <v>821</v>
      </c>
      <c r="B439" s="131" t="s">
        <v>822</v>
      </c>
      <c r="C439" s="37">
        <v>10198.299999999999</v>
      </c>
      <c r="D439" s="7" t="s">
        <v>821</v>
      </c>
    </row>
    <row r="440" spans="1:4">
      <c r="A440" s="7" t="s">
        <v>823</v>
      </c>
      <c r="B440" s="131" t="s">
        <v>824</v>
      </c>
      <c r="C440" s="37">
        <v>17086.3</v>
      </c>
      <c r="D440" s="7" t="s">
        <v>823</v>
      </c>
    </row>
    <row r="441" spans="1:4">
      <c r="A441" s="7" t="s">
        <v>819</v>
      </c>
      <c r="B441" s="131" t="s">
        <v>825</v>
      </c>
      <c r="C441" s="37">
        <v>9905</v>
      </c>
      <c r="D441" s="7" t="s">
        <v>819</v>
      </c>
    </row>
    <row r="442" spans="1:4">
      <c r="A442" s="7" t="s">
        <v>826</v>
      </c>
      <c r="B442" s="131" t="s">
        <v>827</v>
      </c>
      <c r="C442" s="37">
        <v>7696.5</v>
      </c>
      <c r="D442" s="7" t="s">
        <v>826</v>
      </c>
    </row>
    <row r="443" spans="1:4">
      <c r="A443" s="7" t="s">
        <v>828</v>
      </c>
      <c r="B443" s="131" t="s">
        <v>829</v>
      </c>
      <c r="C443" s="37">
        <v>4072.6</v>
      </c>
      <c r="D443" s="7" t="s">
        <v>828</v>
      </c>
    </row>
    <row r="444" spans="1:4">
      <c r="A444" s="7" t="s">
        <v>830</v>
      </c>
      <c r="B444" s="131" t="s">
        <v>831</v>
      </c>
      <c r="C444" s="37">
        <v>5122.6000000000004</v>
      </c>
      <c r="D444" s="7" t="s">
        <v>830</v>
      </c>
    </row>
    <row r="445" spans="1:4">
      <c r="A445" s="7" t="s">
        <v>832</v>
      </c>
      <c r="B445" s="131" t="s">
        <v>833</v>
      </c>
      <c r="C445" s="37">
        <v>7696.5</v>
      </c>
      <c r="D445" s="7" t="s">
        <v>832</v>
      </c>
    </row>
    <row r="446" spans="1:4">
      <c r="A446" s="7" t="s">
        <v>834</v>
      </c>
      <c r="B446" s="131" t="s">
        <v>835</v>
      </c>
      <c r="C446" s="37">
        <v>7907.2</v>
      </c>
      <c r="D446" s="7" t="s">
        <v>834</v>
      </c>
    </row>
    <row r="447" spans="1:4">
      <c r="A447" s="7" t="s">
        <v>836</v>
      </c>
      <c r="B447" s="131" t="s">
        <v>837</v>
      </c>
      <c r="C447" s="37">
        <v>9261.7000000000007</v>
      </c>
      <c r="D447" s="7" t="s">
        <v>836</v>
      </c>
    </row>
    <row r="448" spans="1:4">
      <c r="A448" s="7" t="s">
        <v>838</v>
      </c>
      <c r="B448" s="131" t="s">
        <v>839</v>
      </c>
      <c r="C448" s="37">
        <v>19901.7</v>
      </c>
      <c r="D448" s="7" t="s">
        <v>838</v>
      </c>
    </row>
    <row r="449" spans="1:4">
      <c r="A449" s="7" t="s">
        <v>840</v>
      </c>
      <c r="B449" s="131" t="s">
        <v>841</v>
      </c>
      <c r="C449" s="37">
        <v>9488.5</v>
      </c>
      <c r="D449" s="7" t="s">
        <v>840</v>
      </c>
    </row>
    <row r="450" spans="1:4">
      <c r="A450" s="7" t="s">
        <v>842</v>
      </c>
      <c r="B450" s="131" t="s">
        <v>843</v>
      </c>
      <c r="C450" s="37">
        <v>11114.6</v>
      </c>
      <c r="D450" s="7" t="s">
        <v>842</v>
      </c>
    </row>
    <row r="451" spans="1:4">
      <c r="A451" s="7" t="s">
        <v>844</v>
      </c>
      <c r="B451" s="131" t="s">
        <v>845</v>
      </c>
      <c r="C451" s="37">
        <v>17877.3</v>
      </c>
      <c r="D451" s="7" t="s">
        <v>844</v>
      </c>
    </row>
    <row r="452" spans="1:4">
      <c r="A452" s="7" t="s">
        <v>846</v>
      </c>
      <c r="B452" s="131" t="s">
        <v>847</v>
      </c>
      <c r="C452" s="37">
        <v>8335.6</v>
      </c>
      <c r="D452" s="7" t="s">
        <v>846</v>
      </c>
    </row>
    <row r="453" spans="1:4">
      <c r="A453" s="7" t="s">
        <v>848</v>
      </c>
      <c r="B453" s="131" t="s">
        <v>849</v>
      </c>
      <c r="C453" s="37">
        <v>11921.7</v>
      </c>
      <c r="D453" s="7" t="s">
        <v>848</v>
      </c>
    </row>
    <row r="454" spans="1:4">
      <c r="A454" s="7" t="s">
        <v>850</v>
      </c>
      <c r="B454" s="131" t="s">
        <v>851</v>
      </c>
      <c r="C454" s="37">
        <v>19901.7</v>
      </c>
      <c r="D454" s="7" t="s">
        <v>850</v>
      </c>
    </row>
    <row r="455" spans="1:4">
      <c r="A455" s="7" t="s">
        <v>852</v>
      </c>
      <c r="B455" s="131" t="s">
        <v>853</v>
      </c>
      <c r="C455" s="37">
        <v>1950.9</v>
      </c>
      <c r="D455" s="7" t="s">
        <v>852</v>
      </c>
    </row>
    <row r="456" spans="1:4">
      <c r="A456" s="7" t="s">
        <v>854</v>
      </c>
      <c r="B456" s="131" t="s">
        <v>855</v>
      </c>
      <c r="C456" s="37">
        <v>11554.2</v>
      </c>
      <c r="D456" s="7" t="s">
        <v>854</v>
      </c>
    </row>
    <row r="457" spans="1:4">
      <c r="A457" s="7" t="s">
        <v>856</v>
      </c>
      <c r="B457" s="131">
        <v>3073173</v>
      </c>
      <c r="C457" s="37">
        <v>5392.1</v>
      </c>
      <c r="D457" s="7" t="s">
        <v>856</v>
      </c>
    </row>
    <row r="458" spans="1:4">
      <c r="A458" s="7" t="s">
        <v>857</v>
      </c>
      <c r="B458" s="131" t="s">
        <v>858</v>
      </c>
      <c r="C458" s="37">
        <v>9261.7000000000007</v>
      </c>
      <c r="D458" s="7" t="s">
        <v>857</v>
      </c>
    </row>
    <row r="459" spans="1:4">
      <c r="A459" s="7" t="s">
        <v>859</v>
      </c>
      <c r="B459" s="131" t="s">
        <v>860</v>
      </c>
      <c r="C459" s="37">
        <v>19901.7</v>
      </c>
      <c r="D459" s="7" t="s">
        <v>859</v>
      </c>
    </row>
    <row r="460" spans="1:4">
      <c r="A460" s="7" t="s">
        <v>861</v>
      </c>
      <c r="B460" s="131" t="s">
        <v>862</v>
      </c>
      <c r="C460" s="37">
        <v>5637.1</v>
      </c>
      <c r="D460" s="7" t="s">
        <v>861</v>
      </c>
    </row>
    <row r="461" spans="1:4">
      <c r="A461" s="7" t="s">
        <v>863</v>
      </c>
      <c r="B461" s="131" t="s">
        <v>864</v>
      </c>
      <c r="C461" s="37">
        <v>5637.1</v>
      </c>
      <c r="D461" s="7" t="s">
        <v>863</v>
      </c>
    </row>
    <row r="462" spans="1:4">
      <c r="A462" s="7" t="s">
        <v>865</v>
      </c>
      <c r="B462" s="131" t="s">
        <v>866</v>
      </c>
      <c r="C462" s="37">
        <v>1519</v>
      </c>
      <c r="D462" s="7" t="s">
        <v>865</v>
      </c>
    </row>
    <row r="463" spans="1:4">
      <c r="A463" s="7" t="s">
        <v>867</v>
      </c>
      <c r="B463" s="131" t="s">
        <v>868</v>
      </c>
      <c r="C463" s="37">
        <v>1519</v>
      </c>
      <c r="D463" s="7" t="s">
        <v>867</v>
      </c>
    </row>
    <row r="464" spans="1:4">
      <c r="A464" s="7" t="s">
        <v>869</v>
      </c>
      <c r="B464" s="131" t="s">
        <v>870</v>
      </c>
      <c r="C464" s="37">
        <v>2034.9</v>
      </c>
      <c r="D464" s="7" t="s">
        <v>869</v>
      </c>
    </row>
    <row r="465" spans="1:4">
      <c r="A465" s="7" t="s">
        <v>871</v>
      </c>
      <c r="B465" s="131" t="s">
        <v>872</v>
      </c>
      <c r="C465" s="37">
        <v>2034.9</v>
      </c>
      <c r="D465" s="7" t="s">
        <v>871</v>
      </c>
    </row>
    <row r="466" spans="1:4">
      <c r="A466" s="7" t="s">
        <v>873</v>
      </c>
      <c r="B466" s="131" t="s">
        <v>874</v>
      </c>
      <c r="C466" s="37">
        <v>2548.6999999999998</v>
      </c>
      <c r="D466" s="7" t="s">
        <v>873</v>
      </c>
    </row>
    <row r="467" spans="1:4">
      <c r="A467" s="7" t="s">
        <v>875</v>
      </c>
      <c r="B467" s="131" t="s">
        <v>876</v>
      </c>
      <c r="C467" s="37">
        <v>16601.2</v>
      </c>
      <c r="D467" s="7" t="s">
        <v>875</v>
      </c>
    </row>
    <row r="468" spans="1:4">
      <c r="A468" s="7" t="s">
        <v>877</v>
      </c>
      <c r="B468" s="131" t="s">
        <v>878</v>
      </c>
      <c r="C468" s="37">
        <v>16601.2</v>
      </c>
      <c r="D468" s="7" t="s">
        <v>877</v>
      </c>
    </row>
    <row r="469" spans="1:4">
      <c r="A469" s="7" t="s">
        <v>879</v>
      </c>
      <c r="B469" s="131" t="s">
        <v>880</v>
      </c>
      <c r="C469" s="37">
        <v>1290.0999999999999</v>
      </c>
      <c r="D469" s="7" t="s">
        <v>879</v>
      </c>
    </row>
    <row r="470" spans="1:4">
      <c r="A470" s="7" t="s">
        <v>881</v>
      </c>
      <c r="B470" s="131" t="s">
        <v>882</v>
      </c>
      <c r="C470" s="37">
        <v>1290.0999999999999</v>
      </c>
      <c r="D470" s="7" t="s">
        <v>881</v>
      </c>
    </row>
    <row r="471" spans="1:4">
      <c r="A471" s="7" t="s">
        <v>883</v>
      </c>
      <c r="B471" s="131" t="s">
        <v>884</v>
      </c>
      <c r="C471" s="37">
        <v>2552.1999999999998</v>
      </c>
      <c r="D471" s="7" t="s">
        <v>883</v>
      </c>
    </row>
    <row r="472" spans="1:4">
      <c r="A472" s="7" t="s">
        <v>885</v>
      </c>
      <c r="B472" s="131" t="s">
        <v>886</v>
      </c>
      <c r="C472" s="37">
        <v>5131.7</v>
      </c>
      <c r="D472" s="7" t="s">
        <v>885</v>
      </c>
    </row>
    <row r="473" spans="1:4">
      <c r="A473" s="7" t="s">
        <v>885</v>
      </c>
      <c r="B473" s="131" t="s">
        <v>887</v>
      </c>
      <c r="C473" s="37">
        <v>1262.0999999999999</v>
      </c>
      <c r="D473" s="7" t="s">
        <v>885</v>
      </c>
    </row>
    <row r="474" spans="1:4">
      <c r="A474" s="7" t="s">
        <v>888</v>
      </c>
      <c r="B474" s="131" t="s">
        <v>889</v>
      </c>
      <c r="C474" s="37">
        <v>1262.0999999999999</v>
      </c>
      <c r="D474" s="7" t="s">
        <v>888</v>
      </c>
    </row>
    <row r="475" spans="1:4">
      <c r="A475" s="7" t="s">
        <v>890</v>
      </c>
      <c r="B475" s="131" t="s">
        <v>891</v>
      </c>
      <c r="C475" s="37">
        <v>15619.1</v>
      </c>
      <c r="D475" s="7" t="s">
        <v>890</v>
      </c>
    </row>
    <row r="476" spans="1:4">
      <c r="A476" s="7" t="s">
        <v>892</v>
      </c>
      <c r="B476" s="131" t="s">
        <v>893</v>
      </c>
      <c r="C476" s="37">
        <v>2608.1999999999998</v>
      </c>
      <c r="D476" s="7" t="s">
        <v>892</v>
      </c>
    </row>
    <row r="477" spans="1:4">
      <c r="A477" s="7" t="s">
        <v>894</v>
      </c>
      <c r="B477" s="131" t="s">
        <v>895</v>
      </c>
      <c r="C477" s="37">
        <v>2608.1999999999998</v>
      </c>
      <c r="D477" s="7" t="s">
        <v>894</v>
      </c>
    </row>
    <row r="478" spans="1:4">
      <c r="A478" s="7" t="s">
        <v>896</v>
      </c>
      <c r="B478" s="131" t="s">
        <v>227</v>
      </c>
      <c r="C478" s="37">
        <v>10375.4</v>
      </c>
      <c r="D478" s="7" t="s">
        <v>896</v>
      </c>
    </row>
    <row r="479" spans="1:4">
      <c r="A479" s="7" t="s">
        <v>897</v>
      </c>
      <c r="B479" s="131" t="s">
        <v>898</v>
      </c>
      <c r="C479" s="37">
        <v>10375.4</v>
      </c>
      <c r="D479" s="7" t="s">
        <v>897</v>
      </c>
    </row>
    <row r="480" spans="1:4">
      <c r="A480" s="7" t="s">
        <v>899</v>
      </c>
      <c r="B480" s="131" t="s">
        <v>900</v>
      </c>
      <c r="C480" s="37">
        <v>17413.900000000001</v>
      </c>
      <c r="D480" s="7" t="s">
        <v>899</v>
      </c>
    </row>
    <row r="481" spans="1:4">
      <c r="A481" s="7" t="s">
        <v>901</v>
      </c>
      <c r="B481" s="131" t="s">
        <v>902</v>
      </c>
      <c r="C481" s="37">
        <v>10039.4</v>
      </c>
      <c r="D481" s="7" t="s">
        <v>901</v>
      </c>
    </row>
    <row r="482" spans="1:4">
      <c r="A482" s="7" t="s">
        <v>903</v>
      </c>
      <c r="B482" s="131" t="s">
        <v>904</v>
      </c>
      <c r="C482" s="37">
        <v>10375.4</v>
      </c>
      <c r="D482" s="7" t="s">
        <v>903</v>
      </c>
    </row>
    <row r="483" spans="1:4">
      <c r="A483" s="7" t="s">
        <v>905</v>
      </c>
      <c r="B483" s="131" t="s">
        <v>906</v>
      </c>
      <c r="C483" s="37">
        <v>17413.900000000001</v>
      </c>
      <c r="D483" s="7" t="s">
        <v>905</v>
      </c>
    </row>
    <row r="484" spans="1:4">
      <c r="A484" s="7" t="s">
        <v>907</v>
      </c>
      <c r="B484" s="131" t="s">
        <v>908</v>
      </c>
      <c r="C484" s="37">
        <v>10039.4</v>
      </c>
      <c r="D484" s="7" t="s">
        <v>907</v>
      </c>
    </row>
    <row r="485" spans="1:4">
      <c r="A485" s="7" t="s">
        <v>909</v>
      </c>
      <c r="B485" s="131" t="s">
        <v>910</v>
      </c>
      <c r="C485" s="37">
        <v>10375.4</v>
      </c>
      <c r="D485" s="7" t="s">
        <v>909</v>
      </c>
    </row>
    <row r="486" spans="1:4">
      <c r="A486" s="7" t="s">
        <v>911</v>
      </c>
      <c r="B486" s="131" t="s">
        <v>912</v>
      </c>
      <c r="C486" s="37">
        <v>10375.4</v>
      </c>
      <c r="D486" s="7" t="s">
        <v>911</v>
      </c>
    </row>
    <row r="487" spans="1:4">
      <c r="A487" s="7" t="s">
        <v>913</v>
      </c>
      <c r="B487" s="131" t="s">
        <v>914</v>
      </c>
      <c r="C487" s="37">
        <v>10375.4</v>
      </c>
      <c r="D487" s="7" t="s">
        <v>913</v>
      </c>
    </row>
    <row r="488" spans="1:4">
      <c r="A488" s="7" t="s">
        <v>915</v>
      </c>
      <c r="B488" s="131" t="s">
        <v>916</v>
      </c>
      <c r="C488" s="37">
        <v>17413.900000000001</v>
      </c>
      <c r="D488" s="7" t="s">
        <v>915</v>
      </c>
    </row>
    <row r="489" spans="1:4">
      <c r="A489" s="7" t="s">
        <v>917</v>
      </c>
      <c r="B489" s="131" t="s">
        <v>918</v>
      </c>
      <c r="C489" s="37">
        <v>17413.900000000001</v>
      </c>
      <c r="D489" s="7" t="s">
        <v>917</v>
      </c>
    </row>
    <row r="490" spans="1:4">
      <c r="A490" s="7" t="s">
        <v>919</v>
      </c>
      <c r="B490" s="131" t="s">
        <v>920</v>
      </c>
      <c r="C490" s="37">
        <v>17413.900000000001</v>
      </c>
      <c r="D490" s="7" t="s">
        <v>919</v>
      </c>
    </row>
    <row r="491" spans="1:4">
      <c r="A491" s="7" t="s">
        <v>921</v>
      </c>
      <c r="B491" s="131" t="s">
        <v>922</v>
      </c>
      <c r="C491" s="37">
        <v>10039.4</v>
      </c>
      <c r="D491" s="7" t="s">
        <v>921</v>
      </c>
    </row>
    <row r="492" spans="1:4">
      <c r="A492" s="7" t="s">
        <v>923</v>
      </c>
      <c r="B492" s="131" t="s">
        <v>924</v>
      </c>
      <c r="C492" s="37">
        <v>10039.4</v>
      </c>
      <c r="D492" s="7" t="s">
        <v>923</v>
      </c>
    </row>
    <row r="493" spans="1:4">
      <c r="A493" s="7" t="s">
        <v>925</v>
      </c>
      <c r="B493" s="131" t="s">
        <v>926</v>
      </c>
      <c r="C493" s="37">
        <v>10039.4</v>
      </c>
      <c r="D493" s="7" t="s">
        <v>925</v>
      </c>
    </row>
    <row r="494" spans="1:4">
      <c r="A494" s="7" t="s">
        <v>927</v>
      </c>
      <c r="B494" s="131" t="s">
        <v>928</v>
      </c>
      <c r="C494" s="37">
        <v>10375.4</v>
      </c>
      <c r="D494" s="7" t="s">
        <v>927</v>
      </c>
    </row>
    <row r="495" spans="1:4">
      <c r="A495" s="7" t="s">
        <v>929</v>
      </c>
      <c r="B495" s="131" t="s">
        <v>930</v>
      </c>
      <c r="C495" s="37">
        <v>17413.900000000001</v>
      </c>
      <c r="D495" s="7" t="s">
        <v>929</v>
      </c>
    </row>
    <row r="496" spans="1:4">
      <c r="A496" s="7" t="s">
        <v>931</v>
      </c>
      <c r="B496" s="131" t="s">
        <v>932</v>
      </c>
      <c r="C496" s="37">
        <v>10039.4</v>
      </c>
      <c r="D496" s="7" t="s">
        <v>931</v>
      </c>
    </row>
    <row r="497" spans="1:4">
      <c r="A497" s="7" t="s">
        <v>933</v>
      </c>
      <c r="B497" s="131" t="s">
        <v>934</v>
      </c>
      <c r="C497" s="37">
        <v>10375.4</v>
      </c>
      <c r="D497" s="7" t="s">
        <v>933</v>
      </c>
    </row>
    <row r="498" spans="1:4">
      <c r="A498" s="7" t="s">
        <v>935</v>
      </c>
      <c r="B498" s="131" t="s">
        <v>936</v>
      </c>
      <c r="C498" s="37">
        <v>17413.900000000001</v>
      </c>
      <c r="D498" s="7" t="s">
        <v>935</v>
      </c>
    </row>
    <row r="499" spans="1:4">
      <c r="A499" s="7" t="s">
        <v>937</v>
      </c>
      <c r="B499" s="131" t="s">
        <v>938</v>
      </c>
      <c r="C499" s="37">
        <v>10039.4</v>
      </c>
      <c r="D499" s="7" t="s">
        <v>937</v>
      </c>
    </row>
    <row r="500" spans="1:4">
      <c r="A500" s="7" t="s">
        <v>939</v>
      </c>
      <c r="B500" s="131" t="s">
        <v>940</v>
      </c>
      <c r="C500" s="37">
        <v>10375.4</v>
      </c>
      <c r="D500" s="7" t="s">
        <v>939</v>
      </c>
    </row>
    <row r="501" spans="1:4">
      <c r="A501" s="7" t="s">
        <v>941</v>
      </c>
      <c r="B501" s="131" t="s">
        <v>942</v>
      </c>
      <c r="C501" s="37">
        <v>10039.4</v>
      </c>
      <c r="D501" s="7" t="s">
        <v>941</v>
      </c>
    </row>
    <row r="502" spans="1:4">
      <c r="A502" s="7" t="s">
        <v>943</v>
      </c>
      <c r="B502" s="131" t="s">
        <v>944</v>
      </c>
      <c r="C502" s="37">
        <v>10375.4</v>
      </c>
      <c r="D502" s="7" t="s">
        <v>943</v>
      </c>
    </row>
    <row r="503" spans="1:4">
      <c r="A503" s="7" t="s">
        <v>945</v>
      </c>
      <c r="B503" s="131" t="s">
        <v>946</v>
      </c>
      <c r="C503" s="37">
        <v>10039.4</v>
      </c>
      <c r="D503" s="7" t="s">
        <v>945</v>
      </c>
    </row>
    <row r="504" spans="1:4">
      <c r="A504" s="7" t="s">
        <v>947</v>
      </c>
      <c r="B504" s="131" t="s">
        <v>948</v>
      </c>
      <c r="C504" s="37">
        <v>10375.4</v>
      </c>
      <c r="D504" s="7" t="s">
        <v>947</v>
      </c>
    </row>
    <row r="505" spans="1:4">
      <c r="A505" s="7" t="s">
        <v>949</v>
      </c>
      <c r="B505" s="131" t="s">
        <v>950</v>
      </c>
      <c r="C505" s="37">
        <v>10039.4</v>
      </c>
      <c r="D505" s="7" t="s">
        <v>949</v>
      </c>
    </row>
    <row r="506" spans="1:4">
      <c r="A506" s="7" t="s">
        <v>951</v>
      </c>
      <c r="B506" s="131" t="s">
        <v>952</v>
      </c>
      <c r="C506" s="37">
        <v>10039.4</v>
      </c>
      <c r="D506" s="7" t="s">
        <v>951</v>
      </c>
    </row>
    <row r="507" spans="1:4">
      <c r="A507" s="7" t="s">
        <v>953</v>
      </c>
      <c r="B507" s="131" t="s">
        <v>954</v>
      </c>
      <c r="C507" s="37">
        <v>10039.4</v>
      </c>
      <c r="D507" s="7" t="s">
        <v>953</v>
      </c>
    </row>
    <row r="508" spans="1:4">
      <c r="A508" s="7" t="s">
        <v>955</v>
      </c>
      <c r="B508" s="131" t="s">
        <v>956</v>
      </c>
      <c r="C508" s="37">
        <v>10039.4</v>
      </c>
      <c r="D508" s="7" t="s">
        <v>955</v>
      </c>
    </row>
    <row r="509" spans="1:4">
      <c r="A509" s="7" t="s">
        <v>957</v>
      </c>
      <c r="B509" s="131" t="s">
        <v>958</v>
      </c>
      <c r="C509" s="37">
        <v>10375.4</v>
      </c>
      <c r="D509" s="7" t="s">
        <v>957</v>
      </c>
    </row>
    <row r="510" spans="1:4">
      <c r="A510" s="7" t="s">
        <v>959</v>
      </c>
      <c r="B510" s="131" t="s">
        <v>960</v>
      </c>
      <c r="C510" s="37">
        <v>10375.4</v>
      </c>
      <c r="D510" s="7" t="s">
        <v>959</v>
      </c>
    </row>
    <row r="511" spans="1:4">
      <c r="A511" s="7" t="s">
        <v>961</v>
      </c>
      <c r="B511" s="131" t="s">
        <v>962</v>
      </c>
      <c r="C511" s="37">
        <v>10375.4</v>
      </c>
      <c r="D511" s="7" t="s">
        <v>961</v>
      </c>
    </row>
    <row r="512" spans="1:4">
      <c r="A512" s="7" t="s">
        <v>963</v>
      </c>
      <c r="B512" s="131" t="s">
        <v>964</v>
      </c>
      <c r="C512" s="37">
        <v>17413.900000000001</v>
      </c>
      <c r="D512" s="7" t="s">
        <v>963</v>
      </c>
    </row>
    <row r="513" spans="1:4">
      <c r="A513" s="7" t="s">
        <v>965</v>
      </c>
      <c r="B513" s="131" t="s">
        <v>966</v>
      </c>
      <c r="C513" s="37">
        <v>5791.8</v>
      </c>
      <c r="D513" s="7" t="s">
        <v>965</v>
      </c>
    </row>
    <row r="514" spans="1:4">
      <c r="A514" s="7" t="s">
        <v>967</v>
      </c>
      <c r="B514" s="131" t="s">
        <v>968</v>
      </c>
      <c r="C514" s="37">
        <v>5791.8</v>
      </c>
      <c r="D514" s="7" t="s">
        <v>967</v>
      </c>
    </row>
    <row r="515" spans="1:4">
      <c r="A515" s="7" t="s">
        <v>969</v>
      </c>
      <c r="B515" s="131" t="s">
        <v>970</v>
      </c>
      <c r="C515" s="37">
        <v>5791.8</v>
      </c>
      <c r="D515" s="7" t="s">
        <v>969</v>
      </c>
    </row>
    <row r="516" spans="1:4">
      <c r="A516" s="7" t="s">
        <v>971</v>
      </c>
      <c r="B516" s="131" t="s">
        <v>972</v>
      </c>
      <c r="C516" s="37">
        <v>5791.8</v>
      </c>
      <c r="D516" s="7" t="s">
        <v>971</v>
      </c>
    </row>
    <row r="517" spans="1:4">
      <c r="A517" s="17" t="s">
        <v>973</v>
      </c>
      <c r="B517" s="36" t="s">
        <v>974</v>
      </c>
      <c r="C517" s="37">
        <v>9814.6999999999989</v>
      </c>
      <c r="D517" s="17" t="s">
        <v>973</v>
      </c>
    </row>
    <row r="518" spans="1:4">
      <c r="A518" s="17" t="s">
        <v>975</v>
      </c>
      <c r="B518" s="36" t="s">
        <v>976</v>
      </c>
      <c r="C518" s="37">
        <v>12634.3</v>
      </c>
      <c r="D518" s="17" t="s">
        <v>975</v>
      </c>
    </row>
    <row r="519" spans="1:4">
      <c r="A519" s="17" t="s">
        <v>977</v>
      </c>
      <c r="B519" s="36" t="s">
        <v>978</v>
      </c>
      <c r="C519" s="37">
        <v>14044.099999999999</v>
      </c>
      <c r="D519" s="17" t="s">
        <v>977</v>
      </c>
    </row>
    <row r="520" spans="1:4">
      <c r="A520" s="17" t="s">
        <v>979</v>
      </c>
      <c r="B520" s="36" t="s">
        <v>980</v>
      </c>
      <c r="C520" s="37">
        <v>16863.7</v>
      </c>
      <c r="D520" s="17" t="s">
        <v>979</v>
      </c>
    </row>
    <row r="521" spans="1:4">
      <c r="A521" s="17" t="s">
        <v>981</v>
      </c>
      <c r="B521" s="36" t="s">
        <v>982</v>
      </c>
      <c r="C521" s="37">
        <v>30907.8</v>
      </c>
      <c r="D521" s="17" t="s">
        <v>981</v>
      </c>
    </row>
    <row r="522" spans="1:4">
      <c r="A522" s="17" t="s">
        <v>983</v>
      </c>
      <c r="B522" s="36" t="s">
        <v>984</v>
      </c>
      <c r="C522" s="37">
        <v>33727.4</v>
      </c>
      <c r="D522" s="17" t="s">
        <v>983</v>
      </c>
    </row>
    <row r="523" spans="1:4">
      <c r="A523" s="17" t="s">
        <v>985</v>
      </c>
      <c r="B523" s="36" t="s">
        <v>986</v>
      </c>
      <c r="C523" s="37">
        <v>43569.399999999994</v>
      </c>
      <c r="D523" s="17" t="s">
        <v>985</v>
      </c>
    </row>
    <row r="524" spans="1:4">
      <c r="A524" s="17" t="s">
        <v>987</v>
      </c>
      <c r="B524" s="36" t="s">
        <v>988</v>
      </c>
      <c r="C524" s="37">
        <v>42159.6</v>
      </c>
      <c r="D524" s="17" t="s">
        <v>987</v>
      </c>
    </row>
    <row r="525" spans="1:4">
      <c r="A525" s="17" t="s">
        <v>989</v>
      </c>
      <c r="B525" s="36" t="s">
        <v>990</v>
      </c>
      <c r="C525" s="37">
        <v>39366.6</v>
      </c>
      <c r="D525" s="17" t="s">
        <v>989</v>
      </c>
    </row>
    <row r="526" spans="1:4">
      <c r="A526" s="17" t="s">
        <v>991</v>
      </c>
      <c r="B526" s="36" t="s">
        <v>992</v>
      </c>
      <c r="C526" s="37">
        <v>51229.5</v>
      </c>
      <c r="D526" s="17" t="s">
        <v>991</v>
      </c>
    </row>
    <row r="527" spans="1:4">
      <c r="A527" s="17" t="s">
        <v>993</v>
      </c>
      <c r="B527" s="36" t="s">
        <v>994</v>
      </c>
      <c r="C527" s="37">
        <v>74051.599999999991</v>
      </c>
      <c r="D527" s="17" t="s">
        <v>993</v>
      </c>
    </row>
    <row r="528" spans="1:4">
      <c r="A528" s="17" t="s">
        <v>995</v>
      </c>
      <c r="B528" s="36" t="s">
        <v>996</v>
      </c>
      <c r="C528" s="37">
        <v>89718.299999999988</v>
      </c>
      <c r="D528" s="17" t="s">
        <v>995</v>
      </c>
    </row>
    <row r="529" spans="1:4">
      <c r="A529" s="17" t="s">
        <v>997</v>
      </c>
      <c r="B529" s="36" t="s">
        <v>998</v>
      </c>
      <c r="C529" s="37">
        <v>113950.2</v>
      </c>
      <c r="D529" s="17" t="s">
        <v>997</v>
      </c>
    </row>
    <row r="530" spans="1:4">
      <c r="A530" s="17" t="s">
        <v>999</v>
      </c>
      <c r="B530" s="36" t="s">
        <v>1000</v>
      </c>
      <c r="C530" s="37">
        <v>113950.2</v>
      </c>
      <c r="D530" s="17" t="s">
        <v>999</v>
      </c>
    </row>
    <row r="531" spans="1:4">
      <c r="A531" s="17" t="s">
        <v>1001</v>
      </c>
      <c r="B531" s="36" t="s">
        <v>1002</v>
      </c>
      <c r="C531" s="37">
        <v>122488.09999999999</v>
      </c>
      <c r="D531" s="17" t="s">
        <v>1001</v>
      </c>
    </row>
    <row r="532" spans="1:4">
      <c r="A532" s="17" t="s">
        <v>1003</v>
      </c>
      <c r="B532" s="36" t="s">
        <v>1004</v>
      </c>
      <c r="C532" s="37">
        <v>122488.09999999999</v>
      </c>
      <c r="D532" s="17" t="s">
        <v>1003</v>
      </c>
    </row>
    <row r="533" spans="1:4">
      <c r="A533" s="18" t="s">
        <v>1005</v>
      </c>
      <c r="B533" s="36" t="s">
        <v>1006</v>
      </c>
      <c r="C533" s="37">
        <v>156987.59999999998</v>
      </c>
      <c r="D533" s="18" t="s">
        <v>1005</v>
      </c>
    </row>
    <row r="534" spans="1:4">
      <c r="A534" s="18" t="s">
        <v>1007</v>
      </c>
      <c r="B534" s="36" t="s">
        <v>1008</v>
      </c>
      <c r="C534" s="37">
        <v>213297.69999999998</v>
      </c>
      <c r="D534" s="18" t="s">
        <v>1007</v>
      </c>
    </row>
    <row r="535" spans="1:4">
      <c r="A535" s="18" t="s">
        <v>1009</v>
      </c>
      <c r="B535" s="36" t="s">
        <v>1010</v>
      </c>
      <c r="C535" s="37">
        <v>270298.7</v>
      </c>
      <c r="D535" s="18" t="s">
        <v>1009</v>
      </c>
    </row>
    <row r="536" spans="1:4">
      <c r="A536" s="17" t="s">
        <v>1011</v>
      </c>
      <c r="B536" s="36" t="s">
        <v>1012</v>
      </c>
      <c r="C536" s="37">
        <v>163131.5</v>
      </c>
      <c r="D536" s="17" t="s">
        <v>1011</v>
      </c>
    </row>
    <row r="537" spans="1:4">
      <c r="A537" s="17" t="s">
        <v>1013</v>
      </c>
      <c r="B537" s="36" t="s">
        <v>1014</v>
      </c>
      <c r="C537" s="37">
        <v>219468.19999999998</v>
      </c>
      <c r="D537" s="17" t="s">
        <v>1013</v>
      </c>
    </row>
    <row r="538" spans="1:4">
      <c r="A538" s="17" t="s">
        <v>1015</v>
      </c>
      <c r="B538" s="36" t="s">
        <v>1016</v>
      </c>
      <c r="C538" s="37">
        <v>276469.89999999997</v>
      </c>
      <c r="D538" s="17" t="s">
        <v>1015</v>
      </c>
    </row>
    <row r="539" spans="1:4">
      <c r="A539" s="17" t="s">
        <v>1017</v>
      </c>
      <c r="B539" s="36" t="s">
        <v>1018</v>
      </c>
      <c r="C539" s="37">
        <v>94320.099999999991</v>
      </c>
      <c r="D539" s="17" t="s">
        <v>1017</v>
      </c>
    </row>
    <row r="540" spans="1:4">
      <c r="A540" s="17" t="s">
        <v>1019</v>
      </c>
      <c r="B540" s="36" t="s">
        <v>1020</v>
      </c>
      <c r="C540" s="37">
        <v>109508</v>
      </c>
      <c r="D540" s="17" t="s">
        <v>1019</v>
      </c>
    </row>
    <row r="541" spans="1:4">
      <c r="A541" s="17" t="s">
        <v>1021</v>
      </c>
      <c r="B541" s="36" t="s">
        <v>1022</v>
      </c>
      <c r="C541" s="37">
        <v>6995.7999999999993</v>
      </c>
      <c r="D541" s="17" t="s">
        <v>1021</v>
      </c>
    </row>
    <row r="542" spans="1:4">
      <c r="A542" s="17" t="s">
        <v>1023</v>
      </c>
      <c r="B542" s="36" t="s">
        <v>1024</v>
      </c>
      <c r="C542" s="37">
        <v>11224.5</v>
      </c>
      <c r="D542" s="17" t="s">
        <v>1023</v>
      </c>
    </row>
    <row r="543" spans="1:4">
      <c r="A543" s="17" t="s">
        <v>1025</v>
      </c>
      <c r="B543" s="36" t="s">
        <v>1026</v>
      </c>
      <c r="C543" s="37">
        <v>16837.099999999999</v>
      </c>
      <c r="D543" s="17" t="s">
        <v>1025</v>
      </c>
    </row>
    <row r="544" spans="1:4">
      <c r="A544" s="17" t="s">
        <v>1027</v>
      </c>
      <c r="B544" s="36" t="s">
        <v>1028</v>
      </c>
      <c r="C544" s="37">
        <v>12634.3</v>
      </c>
      <c r="D544" s="17" t="s">
        <v>1027</v>
      </c>
    </row>
    <row r="545" spans="1:4">
      <c r="A545" s="17" t="s">
        <v>1029</v>
      </c>
      <c r="B545" s="36" t="s">
        <v>1030</v>
      </c>
      <c r="C545" s="37">
        <v>19816.3</v>
      </c>
      <c r="D545" s="17" t="s">
        <v>1029</v>
      </c>
    </row>
    <row r="546" spans="1:4">
      <c r="A546" s="17" t="s">
        <v>1031</v>
      </c>
      <c r="B546" s="36" t="s">
        <v>1032</v>
      </c>
      <c r="C546" s="37">
        <v>19656.699999999997</v>
      </c>
      <c r="D546" s="17" t="s">
        <v>1031</v>
      </c>
    </row>
    <row r="547" spans="1:4">
      <c r="A547" s="17" t="s">
        <v>1033</v>
      </c>
      <c r="B547" s="36" t="s">
        <v>1034</v>
      </c>
      <c r="C547" s="37">
        <v>14868.699999999999</v>
      </c>
      <c r="D547" s="17" t="s">
        <v>1033</v>
      </c>
    </row>
    <row r="548" spans="1:4">
      <c r="A548" s="17" t="s">
        <v>1035</v>
      </c>
      <c r="B548" s="36" t="s">
        <v>1036</v>
      </c>
      <c r="C548" s="37">
        <v>21066.5</v>
      </c>
      <c r="D548" s="17" t="s">
        <v>1035</v>
      </c>
    </row>
    <row r="549" spans="1:4">
      <c r="A549" s="17" t="s">
        <v>1037</v>
      </c>
      <c r="B549" s="36" t="s">
        <v>1038</v>
      </c>
      <c r="C549" s="37">
        <v>26679.1</v>
      </c>
      <c r="D549" s="17" t="s">
        <v>1037</v>
      </c>
    </row>
    <row r="550" spans="1:4">
      <c r="A550" s="17" t="s">
        <v>1039</v>
      </c>
      <c r="B550" s="36" t="s">
        <v>1040</v>
      </c>
      <c r="C550" s="37">
        <v>23886.1</v>
      </c>
      <c r="D550" s="17" t="s">
        <v>1039</v>
      </c>
    </row>
    <row r="551" spans="1:4">
      <c r="A551" s="17" t="s">
        <v>1041</v>
      </c>
      <c r="B551" s="36" t="s">
        <v>1042</v>
      </c>
      <c r="C551" s="37">
        <v>16837.099999999999</v>
      </c>
      <c r="D551" s="17" t="s">
        <v>1041</v>
      </c>
    </row>
    <row r="552" spans="1:4">
      <c r="A552" s="17" t="s">
        <v>1043</v>
      </c>
      <c r="B552" s="36" t="s">
        <v>1044</v>
      </c>
      <c r="C552" s="37">
        <v>19656.699999999997</v>
      </c>
      <c r="D552" s="17" t="s">
        <v>1043</v>
      </c>
    </row>
    <row r="553" spans="1:4">
      <c r="A553" s="17" t="s">
        <v>1045</v>
      </c>
      <c r="B553" s="36" t="s">
        <v>1046</v>
      </c>
      <c r="C553" s="37">
        <v>23886.1</v>
      </c>
      <c r="D553" s="17" t="s">
        <v>1045</v>
      </c>
    </row>
    <row r="554" spans="1:4">
      <c r="A554" s="17" t="s">
        <v>1047</v>
      </c>
      <c r="B554" s="36" t="s">
        <v>1048</v>
      </c>
      <c r="C554" s="37">
        <v>30907.8</v>
      </c>
      <c r="D554" s="17" t="s">
        <v>1047</v>
      </c>
    </row>
    <row r="555" spans="1:4">
      <c r="A555" s="17" t="s">
        <v>1049</v>
      </c>
      <c r="B555" s="36" t="s">
        <v>1050</v>
      </c>
      <c r="C555" s="37">
        <v>34020</v>
      </c>
      <c r="D555" s="17" t="s">
        <v>1049</v>
      </c>
    </row>
    <row r="556" spans="1:4">
      <c r="A556" s="17" t="s">
        <v>1051</v>
      </c>
      <c r="B556" s="36" t="s">
        <v>1052</v>
      </c>
      <c r="C556" s="37">
        <v>26679.1</v>
      </c>
      <c r="D556" s="17" t="s">
        <v>1051</v>
      </c>
    </row>
    <row r="557" spans="1:4">
      <c r="A557" s="17" t="s">
        <v>1053</v>
      </c>
      <c r="B557" s="36" t="s">
        <v>1054</v>
      </c>
      <c r="C557" s="37">
        <v>42904.399999999994</v>
      </c>
      <c r="D557" s="17" t="s">
        <v>1053</v>
      </c>
    </row>
    <row r="558" spans="1:4">
      <c r="A558" s="17" t="s">
        <v>1055</v>
      </c>
      <c r="B558" s="36" t="s">
        <v>1056</v>
      </c>
      <c r="C558" s="37">
        <v>39020.799999999996</v>
      </c>
      <c r="D558" s="17" t="s">
        <v>1055</v>
      </c>
    </row>
    <row r="559" spans="1:4">
      <c r="A559" s="17" t="s">
        <v>1057</v>
      </c>
      <c r="B559" s="36" t="s">
        <v>1058</v>
      </c>
      <c r="C559" s="37">
        <v>30907.8</v>
      </c>
      <c r="D559" s="17" t="s">
        <v>1057</v>
      </c>
    </row>
    <row r="560" spans="1:4">
      <c r="A560" s="17" t="s">
        <v>1059</v>
      </c>
      <c r="B560" s="36" t="s">
        <v>1060</v>
      </c>
      <c r="C560" s="37">
        <v>44979.199999999997</v>
      </c>
      <c r="D560" s="17" t="s">
        <v>1059</v>
      </c>
    </row>
    <row r="561" spans="1:4">
      <c r="A561" s="17" t="s">
        <v>1061</v>
      </c>
      <c r="B561" s="36" t="s">
        <v>1062</v>
      </c>
      <c r="C561" s="37">
        <v>54315.1</v>
      </c>
      <c r="D561" s="17" t="s">
        <v>1061</v>
      </c>
    </row>
    <row r="562" spans="1:4">
      <c r="A562" s="17" t="s">
        <v>1063</v>
      </c>
      <c r="B562" s="36" t="s">
        <v>1064</v>
      </c>
      <c r="C562" s="37">
        <v>5586</v>
      </c>
      <c r="D562" s="17" t="s">
        <v>1063</v>
      </c>
    </row>
    <row r="563" spans="1:4">
      <c r="A563" s="17" t="s">
        <v>1065</v>
      </c>
      <c r="B563" s="36" t="s">
        <v>1066</v>
      </c>
      <c r="C563" s="37">
        <v>4468.7999999999993</v>
      </c>
      <c r="D563" s="17" t="s">
        <v>1065</v>
      </c>
    </row>
    <row r="564" spans="1:4">
      <c r="A564" s="17" t="s">
        <v>1067</v>
      </c>
      <c r="B564" s="36" t="s">
        <v>1068</v>
      </c>
      <c r="C564" s="37">
        <v>6995.7999999999993</v>
      </c>
      <c r="D564" s="17" t="s">
        <v>1067</v>
      </c>
    </row>
    <row r="565" spans="1:4">
      <c r="A565" s="17" t="s">
        <v>1069</v>
      </c>
      <c r="B565" s="36" t="s">
        <v>1070</v>
      </c>
      <c r="C565" s="37">
        <v>8139.5999999999995</v>
      </c>
      <c r="D565" s="17" t="s">
        <v>1069</v>
      </c>
    </row>
    <row r="566" spans="1:4">
      <c r="A566" s="17" t="s">
        <v>1071</v>
      </c>
      <c r="B566" s="36" t="s">
        <v>1072</v>
      </c>
      <c r="C566" s="37">
        <v>10373.299999999999</v>
      </c>
      <c r="D566" s="17" t="s">
        <v>1071</v>
      </c>
    </row>
    <row r="567" spans="1:4">
      <c r="A567" s="17" t="s">
        <v>1073</v>
      </c>
      <c r="B567" s="36" t="s">
        <v>1074</v>
      </c>
      <c r="C567" s="37">
        <v>14868.699999999999</v>
      </c>
      <c r="D567" s="17" t="s">
        <v>1073</v>
      </c>
    </row>
    <row r="568" spans="1:4">
      <c r="A568" s="17" t="s">
        <v>1075</v>
      </c>
      <c r="B568" s="36" t="s">
        <v>1076</v>
      </c>
      <c r="C568" s="37">
        <v>19656.699999999997</v>
      </c>
      <c r="D568" s="17" t="s">
        <v>1075</v>
      </c>
    </row>
    <row r="569" spans="1:4">
      <c r="A569" s="17" t="s">
        <v>1077</v>
      </c>
      <c r="B569" s="36" t="s">
        <v>1078</v>
      </c>
      <c r="C569" s="37">
        <v>35429.799999999996</v>
      </c>
      <c r="D569" s="17" t="s">
        <v>1077</v>
      </c>
    </row>
    <row r="570" spans="1:4">
      <c r="A570" s="17" t="s">
        <v>1079</v>
      </c>
      <c r="B570" s="36" t="s">
        <v>1080</v>
      </c>
      <c r="C570" s="37">
        <v>41042.399999999994</v>
      </c>
      <c r="D570" s="17" t="s">
        <v>1079</v>
      </c>
    </row>
    <row r="571" spans="1:4">
      <c r="A571" s="17" t="s">
        <v>1081</v>
      </c>
      <c r="B571" s="36" t="s">
        <v>1082</v>
      </c>
      <c r="C571" s="37">
        <v>49473.899999999994</v>
      </c>
      <c r="D571" s="17" t="s">
        <v>1081</v>
      </c>
    </row>
    <row r="572" spans="1:4">
      <c r="A572" s="17" t="s">
        <v>1083</v>
      </c>
      <c r="B572" s="36" t="s">
        <v>1084</v>
      </c>
      <c r="C572" s="37">
        <v>81260.2</v>
      </c>
      <c r="D572" s="17" t="s">
        <v>1083</v>
      </c>
    </row>
    <row r="573" spans="1:4">
      <c r="A573" s="17" t="s">
        <v>1085</v>
      </c>
      <c r="B573" s="36" t="s">
        <v>1086</v>
      </c>
      <c r="C573" s="37">
        <v>110146.4</v>
      </c>
      <c r="D573" s="17" t="s">
        <v>1085</v>
      </c>
    </row>
    <row r="574" spans="1:4">
      <c r="A574" s="17" t="s">
        <v>1087</v>
      </c>
      <c r="B574" s="36" t="s">
        <v>1088</v>
      </c>
      <c r="C574" s="37">
        <v>125068.29999999999</v>
      </c>
      <c r="D574" s="17" t="s">
        <v>1087</v>
      </c>
    </row>
    <row r="575" spans="1:4">
      <c r="A575" s="17" t="s">
        <v>1089</v>
      </c>
      <c r="B575" s="36" t="s">
        <v>1090</v>
      </c>
      <c r="C575" s="37">
        <v>137357.5</v>
      </c>
      <c r="D575" s="17" t="s">
        <v>1089</v>
      </c>
    </row>
    <row r="576" spans="1:4">
      <c r="A576" s="17" t="s">
        <v>1091</v>
      </c>
      <c r="B576" s="36" t="s">
        <v>1092</v>
      </c>
      <c r="C576" s="37">
        <v>141586.19999999998</v>
      </c>
      <c r="D576" s="17" t="s">
        <v>1091</v>
      </c>
    </row>
    <row r="577" spans="1:4">
      <c r="A577" s="17" t="s">
        <v>1093</v>
      </c>
      <c r="B577" s="36" t="s">
        <v>1094</v>
      </c>
      <c r="C577" s="37">
        <v>141586.19999999998</v>
      </c>
      <c r="D577" s="17" t="s">
        <v>1093</v>
      </c>
    </row>
    <row r="578" spans="1:4">
      <c r="A578" s="17" t="s">
        <v>1095</v>
      </c>
      <c r="B578" s="36" t="s">
        <v>1096</v>
      </c>
      <c r="C578" s="37">
        <v>150098.19999999998</v>
      </c>
      <c r="D578" s="17" t="s">
        <v>1095</v>
      </c>
    </row>
    <row r="579" spans="1:4">
      <c r="A579" s="17" t="s">
        <v>1097</v>
      </c>
      <c r="B579" s="36" t="s">
        <v>1098</v>
      </c>
      <c r="C579" s="37">
        <v>46495.399999999994</v>
      </c>
      <c r="D579" s="17" t="s">
        <v>1097</v>
      </c>
    </row>
    <row r="580" spans="1:4">
      <c r="A580" s="17" t="s">
        <v>1099</v>
      </c>
      <c r="B580" s="36" t="s">
        <v>1100</v>
      </c>
      <c r="C580" s="37">
        <v>56921.899999999994</v>
      </c>
      <c r="D580" s="17" t="s">
        <v>1099</v>
      </c>
    </row>
    <row r="581" spans="1:4">
      <c r="A581" s="19" t="s">
        <v>1101</v>
      </c>
      <c r="B581" s="56" t="s">
        <v>1102</v>
      </c>
      <c r="C581" s="37">
        <v>44074.799999999996</v>
      </c>
      <c r="D581" s="19" t="s">
        <v>1101</v>
      </c>
    </row>
    <row r="582" spans="1:4">
      <c r="A582" s="19" t="s">
        <v>1103</v>
      </c>
      <c r="B582" s="56" t="s">
        <v>1104</v>
      </c>
      <c r="C582" s="37">
        <v>56389.899999999994</v>
      </c>
      <c r="D582" s="19" t="s">
        <v>1103</v>
      </c>
    </row>
    <row r="583" spans="1:4">
      <c r="A583" s="19" t="s">
        <v>1105</v>
      </c>
      <c r="B583" s="56" t="s">
        <v>1106</v>
      </c>
      <c r="C583" s="37">
        <v>150231.19999999998</v>
      </c>
      <c r="D583" s="19" t="s">
        <v>1105</v>
      </c>
    </row>
    <row r="584" spans="1:4">
      <c r="A584" s="20" t="s">
        <v>1107</v>
      </c>
      <c r="B584" s="57" t="s">
        <v>1108</v>
      </c>
      <c r="C584" s="37">
        <v>15906.099999999999</v>
      </c>
      <c r="D584" s="20" t="s">
        <v>1107</v>
      </c>
    </row>
    <row r="585" spans="1:4">
      <c r="A585" s="21" t="s">
        <v>1109</v>
      </c>
      <c r="B585" s="58" t="s">
        <v>1110</v>
      </c>
      <c r="C585" s="37">
        <v>20933.5</v>
      </c>
      <c r="D585" s="21" t="s">
        <v>1109</v>
      </c>
    </row>
    <row r="586" spans="1:4">
      <c r="A586" s="21" t="s">
        <v>1111</v>
      </c>
      <c r="B586" s="58" t="s">
        <v>1112</v>
      </c>
      <c r="C586" s="37">
        <v>19709.899999999998</v>
      </c>
      <c r="D586" s="21" t="s">
        <v>1111</v>
      </c>
    </row>
    <row r="587" spans="1:4">
      <c r="A587" s="21" t="s">
        <v>1113</v>
      </c>
      <c r="B587" s="58" t="s">
        <v>1114</v>
      </c>
      <c r="C587" s="37">
        <v>24763.899999999998</v>
      </c>
      <c r="D587" s="21" t="s">
        <v>1113</v>
      </c>
    </row>
    <row r="588" spans="1:4">
      <c r="A588" s="21" t="s">
        <v>1115</v>
      </c>
      <c r="B588" s="58" t="s">
        <v>1116</v>
      </c>
      <c r="C588" s="37">
        <v>15906.099999999999</v>
      </c>
      <c r="D588" s="21" t="s">
        <v>1115</v>
      </c>
    </row>
    <row r="589" spans="1:4">
      <c r="A589" s="21" t="s">
        <v>1117</v>
      </c>
      <c r="B589" s="58" t="s">
        <v>1118</v>
      </c>
      <c r="C589" s="37">
        <v>20933.5</v>
      </c>
      <c r="D589" s="21" t="s">
        <v>1117</v>
      </c>
    </row>
    <row r="590" spans="1:4">
      <c r="A590" s="21" t="s">
        <v>1119</v>
      </c>
      <c r="B590" s="58" t="s">
        <v>1120</v>
      </c>
      <c r="C590" s="37">
        <v>19709.899999999998</v>
      </c>
      <c r="D590" s="21" t="s">
        <v>1119</v>
      </c>
    </row>
    <row r="591" spans="1:4">
      <c r="A591" s="21" t="s">
        <v>1121</v>
      </c>
      <c r="B591" s="58" t="s">
        <v>1122</v>
      </c>
      <c r="C591" s="37">
        <v>24763.899999999998</v>
      </c>
      <c r="D591" s="21" t="s">
        <v>1121</v>
      </c>
    </row>
    <row r="592" spans="1:4">
      <c r="A592" s="17" t="s">
        <v>1123</v>
      </c>
      <c r="B592" s="56" t="s">
        <v>1124</v>
      </c>
      <c r="C592" s="37">
        <v>35296.799999999996</v>
      </c>
      <c r="D592" s="17" t="s">
        <v>1123</v>
      </c>
    </row>
    <row r="593" spans="1:4">
      <c r="A593" s="17" t="s">
        <v>1125</v>
      </c>
      <c r="B593" s="56" t="s">
        <v>1126</v>
      </c>
      <c r="C593" s="37">
        <v>45271.799999999996</v>
      </c>
      <c r="D593" s="17" t="s">
        <v>1125</v>
      </c>
    </row>
    <row r="594" spans="1:4">
      <c r="A594" s="17" t="s">
        <v>1127</v>
      </c>
      <c r="B594" s="56" t="s">
        <v>1128</v>
      </c>
      <c r="C594" s="37">
        <v>167875.4</v>
      </c>
      <c r="D594" s="17" t="s">
        <v>1127</v>
      </c>
    </row>
    <row r="595" spans="1:4">
      <c r="A595" s="22" t="s">
        <v>1129</v>
      </c>
      <c r="B595" s="59" t="s">
        <v>1130</v>
      </c>
      <c r="C595" s="37">
        <v>108497.2</v>
      </c>
      <c r="D595" s="22" t="s">
        <v>1129</v>
      </c>
    </row>
    <row r="596" spans="1:4">
      <c r="A596" s="22" t="s">
        <v>1131</v>
      </c>
      <c r="B596" s="60" t="s">
        <v>1132</v>
      </c>
      <c r="C596" s="37">
        <v>277640.3</v>
      </c>
      <c r="D596" s="22" t="s">
        <v>1131</v>
      </c>
    </row>
    <row r="597" spans="1:4">
      <c r="A597" s="22" t="s">
        <v>1133</v>
      </c>
      <c r="B597" s="60" t="s">
        <v>1134</v>
      </c>
      <c r="C597" s="37">
        <v>330199.8</v>
      </c>
      <c r="D597" s="22" t="s">
        <v>1133</v>
      </c>
    </row>
    <row r="598" spans="1:4">
      <c r="A598" s="23" t="s">
        <v>1135</v>
      </c>
      <c r="B598" s="60" t="s">
        <v>1136</v>
      </c>
      <c r="C598" s="37">
        <v>319055.09999999998</v>
      </c>
      <c r="D598" s="23" t="s">
        <v>1135</v>
      </c>
    </row>
    <row r="599" spans="1:4">
      <c r="A599" s="23" t="s">
        <v>1137</v>
      </c>
      <c r="B599" s="61" t="s">
        <v>1138</v>
      </c>
      <c r="C599" s="37">
        <v>377652.8</v>
      </c>
      <c r="D599" s="23" t="s">
        <v>1137</v>
      </c>
    </row>
    <row r="600" spans="1:4">
      <c r="A600" s="23" t="s">
        <v>1139</v>
      </c>
      <c r="B600" s="61" t="s">
        <v>1140</v>
      </c>
      <c r="C600" s="37">
        <v>6663.2999999999993</v>
      </c>
      <c r="D600" s="23" t="s">
        <v>1139</v>
      </c>
    </row>
    <row r="601" spans="1:4">
      <c r="A601" s="23" t="s">
        <v>1141</v>
      </c>
      <c r="B601" s="61" t="s">
        <v>1142</v>
      </c>
      <c r="C601" s="37">
        <v>6663.2999999999993</v>
      </c>
      <c r="D601" s="23" t="s">
        <v>1141</v>
      </c>
    </row>
    <row r="602" spans="1:4">
      <c r="A602" s="23" t="s">
        <v>1143</v>
      </c>
      <c r="B602" s="61" t="s">
        <v>1144</v>
      </c>
      <c r="C602" s="37">
        <v>10681.3</v>
      </c>
      <c r="D602" s="23" t="s">
        <v>1143</v>
      </c>
    </row>
    <row r="603" spans="1:4">
      <c r="A603" s="23" t="s">
        <v>1145</v>
      </c>
      <c r="B603" s="61" t="s">
        <v>1146</v>
      </c>
      <c r="C603" s="37">
        <v>13355.3</v>
      </c>
      <c r="D603" s="23" t="s">
        <v>1145</v>
      </c>
    </row>
    <row r="604" spans="1:4">
      <c r="A604" s="23" t="s">
        <v>1147</v>
      </c>
      <c r="B604" s="62" t="s">
        <v>1148</v>
      </c>
      <c r="C604" s="37">
        <v>10664.5</v>
      </c>
      <c r="D604" s="23" t="s">
        <v>1147</v>
      </c>
    </row>
    <row r="605" spans="1:4">
      <c r="A605" s="23" t="s">
        <v>1149</v>
      </c>
      <c r="B605" s="62" t="s">
        <v>1150</v>
      </c>
      <c r="C605" s="37">
        <v>14285.599999999999</v>
      </c>
      <c r="D605" s="23" t="s">
        <v>1149</v>
      </c>
    </row>
    <row r="606" spans="1:4">
      <c r="A606" s="23" t="s">
        <v>1151</v>
      </c>
      <c r="B606" s="62" t="s">
        <v>1152</v>
      </c>
      <c r="C606" s="37">
        <v>20204.099999999999</v>
      </c>
      <c r="D606" s="23" t="s">
        <v>1151</v>
      </c>
    </row>
    <row r="607" spans="1:4">
      <c r="A607" s="23" t="s">
        <v>1153</v>
      </c>
      <c r="B607" s="62" t="s">
        <v>1154</v>
      </c>
      <c r="C607" s="37">
        <v>17182.899999999998</v>
      </c>
      <c r="D607" s="23" t="s">
        <v>1153</v>
      </c>
    </row>
    <row r="608" spans="1:4">
      <c r="A608" s="23" t="s">
        <v>1155</v>
      </c>
      <c r="B608" s="62" t="s">
        <v>1156</v>
      </c>
      <c r="C608" s="37">
        <v>20804</v>
      </c>
      <c r="D608" s="23" t="s">
        <v>1155</v>
      </c>
    </row>
    <row r="609" spans="1:4">
      <c r="A609" s="23" t="s">
        <v>1157</v>
      </c>
      <c r="B609" s="62" t="s">
        <v>1158</v>
      </c>
      <c r="C609" s="37">
        <v>25322.5</v>
      </c>
      <c r="D609" s="23" t="s">
        <v>1157</v>
      </c>
    </row>
    <row r="610" spans="1:4">
      <c r="A610" s="23" t="s">
        <v>1159</v>
      </c>
      <c r="B610" s="62" t="s">
        <v>1160</v>
      </c>
      <c r="C610" s="37">
        <v>35387.1</v>
      </c>
      <c r="D610" s="23" t="s">
        <v>1159</v>
      </c>
    </row>
    <row r="611" spans="1:4">
      <c r="A611" s="23" t="s">
        <v>1161</v>
      </c>
      <c r="B611" s="62" t="s">
        <v>1162</v>
      </c>
      <c r="C611" s="37">
        <v>44986.2</v>
      </c>
      <c r="D611" s="23" t="s">
        <v>1161</v>
      </c>
    </row>
    <row r="612" spans="1:4">
      <c r="A612" s="23" t="s">
        <v>1163</v>
      </c>
      <c r="B612" s="62" t="s">
        <v>1164</v>
      </c>
      <c r="C612" s="37">
        <v>49685.299999999996</v>
      </c>
      <c r="D612" s="23" t="s">
        <v>1163</v>
      </c>
    </row>
    <row r="613" spans="1:4">
      <c r="A613" s="23" t="s">
        <v>1165</v>
      </c>
      <c r="B613" s="62" t="s">
        <v>1166</v>
      </c>
      <c r="C613" s="37">
        <v>5738.6</v>
      </c>
      <c r="D613" s="23" t="s">
        <v>1165</v>
      </c>
    </row>
    <row r="614" spans="1:4">
      <c r="A614" s="23" t="s">
        <v>1167</v>
      </c>
      <c r="B614" s="62" t="s">
        <v>1168</v>
      </c>
      <c r="C614" s="37">
        <v>7224</v>
      </c>
      <c r="D614" s="23" t="s">
        <v>1167</v>
      </c>
    </row>
    <row r="615" spans="1:4">
      <c r="A615" s="23" t="s">
        <v>1169</v>
      </c>
      <c r="B615" s="62" t="s">
        <v>1170</v>
      </c>
      <c r="C615" s="37">
        <v>8307.6</v>
      </c>
      <c r="D615" s="23" t="s">
        <v>1169</v>
      </c>
    </row>
    <row r="616" spans="1:4">
      <c r="A616" s="23" t="s">
        <v>1171</v>
      </c>
      <c r="B616" s="62" t="s">
        <v>1172</v>
      </c>
      <c r="C616" s="37">
        <v>10105.200000000001</v>
      </c>
      <c r="D616" s="23" t="s">
        <v>1171</v>
      </c>
    </row>
    <row r="617" spans="1:4">
      <c r="A617" s="23" t="s">
        <v>1173</v>
      </c>
      <c r="B617" s="62" t="s">
        <v>1174</v>
      </c>
      <c r="C617" s="37">
        <v>12490.1</v>
      </c>
      <c r="D617" s="23" t="s">
        <v>1173</v>
      </c>
    </row>
    <row r="618" spans="1:4">
      <c r="A618" s="23" t="s">
        <v>1175</v>
      </c>
      <c r="B618" s="62" t="s">
        <v>1176</v>
      </c>
      <c r="C618" s="37">
        <v>19993.400000000001</v>
      </c>
      <c r="D618" s="23" t="s">
        <v>1175</v>
      </c>
    </row>
    <row r="619" spans="1:4">
      <c r="A619" s="23" t="s">
        <v>1177</v>
      </c>
      <c r="B619" s="62" t="s">
        <v>1178</v>
      </c>
      <c r="C619" s="37">
        <v>26109.3</v>
      </c>
      <c r="D619" s="23" t="s">
        <v>1177</v>
      </c>
    </row>
    <row r="620" spans="1:4">
      <c r="A620" s="23" t="s">
        <v>1179</v>
      </c>
      <c r="B620" s="62" t="s">
        <v>1180</v>
      </c>
      <c r="C620" s="37">
        <v>31870.3</v>
      </c>
      <c r="D620" s="23" t="s">
        <v>1179</v>
      </c>
    </row>
    <row r="621" spans="1:4">
      <c r="A621" s="23" t="s">
        <v>1181</v>
      </c>
      <c r="B621" s="62" t="s">
        <v>1182</v>
      </c>
      <c r="C621" s="37">
        <v>11260.2</v>
      </c>
      <c r="D621" s="23" t="s">
        <v>1181</v>
      </c>
    </row>
    <row r="622" spans="1:4">
      <c r="A622" s="23" t="s">
        <v>1183</v>
      </c>
      <c r="B622" s="62" t="s">
        <v>1184</v>
      </c>
      <c r="C622" s="37">
        <v>17019.099999999999</v>
      </c>
      <c r="D622" s="23" t="s">
        <v>1183</v>
      </c>
    </row>
    <row r="623" spans="1:4">
      <c r="A623" s="23" t="s">
        <v>1185</v>
      </c>
      <c r="B623" s="62" t="s">
        <v>1186</v>
      </c>
      <c r="C623" s="37">
        <v>24591.7</v>
      </c>
      <c r="D623" s="23" t="s">
        <v>1185</v>
      </c>
    </row>
    <row r="624" spans="1:4">
      <c r="A624" s="23" t="s">
        <v>1187</v>
      </c>
      <c r="B624" s="62" t="s">
        <v>1188</v>
      </c>
      <c r="C624" s="37">
        <v>27391</v>
      </c>
      <c r="D624" s="23" t="s">
        <v>1187</v>
      </c>
    </row>
    <row r="625" spans="1:4">
      <c r="A625" s="23" t="s">
        <v>1189</v>
      </c>
      <c r="B625" s="62" t="s">
        <v>1190</v>
      </c>
      <c r="C625" s="37">
        <v>32817.4</v>
      </c>
      <c r="D625" s="23" t="s">
        <v>1189</v>
      </c>
    </row>
    <row r="626" spans="1:4">
      <c r="A626" s="23" t="s">
        <v>1191</v>
      </c>
      <c r="B626" s="62" t="s">
        <v>1192</v>
      </c>
      <c r="C626" s="37">
        <v>35574</v>
      </c>
      <c r="D626" s="23" t="s">
        <v>1191</v>
      </c>
    </row>
    <row r="627" spans="1:4">
      <c r="A627" s="23" t="s">
        <v>1193</v>
      </c>
      <c r="B627" s="62" t="s">
        <v>1194</v>
      </c>
      <c r="C627" s="37">
        <v>40526.5</v>
      </c>
      <c r="D627" s="23" t="s">
        <v>1193</v>
      </c>
    </row>
    <row r="628" spans="1:4">
      <c r="A628" s="23" t="s">
        <v>1195</v>
      </c>
      <c r="B628" s="62" t="s">
        <v>1196</v>
      </c>
      <c r="C628" s="37">
        <v>48709.5</v>
      </c>
      <c r="D628" s="23" t="s">
        <v>1195</v>
      </c>
    </row>
    <row r="629" spans="1:4">
      <c r="A629" s="23" t="s">
        <v>1197</v>
      </c>
      <c r="B629" s="62" t="s">
        <v>1198</v>
      </c>
      <c r="C629" s="37">
        <v>26461.4</v>
      </c>
      <c r="D629" s="23" t="s">
        <v>1197</v>
      </c>
    </row>
    <row r="630" spans="1:4">
      <c r="A630" s="23" t="s">
        <v>1199</v>
      </c>
      <c r="B630" s="62" t="s">
        <v>1200</v>
      </c>
      <c r="C630" s="37">
        <v>31129</v>
      </c>
      <c r="D630" s="23" t="s">
        <v>1199</v>
      </c>
    </row>
    <row r="631" spans="1:4">
      <c r="A631" s="23" t="s">
        <v>1201</v>
      </c>
      <c r="B631" s="62" t="s">
        <v>1202</v>
      </c>
      <c r="C631" s="37">
        <v>19265.400000000001</v>
      </c>
      <c r="D631" s="23" t="s">
        <v>1201</v>
      </c>
    </row>
    <row r="632" spans="1:4">
      <c r="A632" s="23" t="s">
        <v>1203</v>
      </c>
      <c r="B632" s="62" t="s">
        <v>1204</v>
      </c>
      <c r="C632" s="37">
        <v>25201.4</v>
      </c>
      <c r="D632" s="23" t="s">
        <v>1203</v>
      </c>
    </row>
    <row r="633" spans="1:4">
      <c r="A633" s="23" t="s">
        <v>1205</v>
      </c>
      <c r="B633" s="62" t="s">
        <v>1206</v>
      </c>
      <c r="C633" s="37">
        <v>33075.699999999997</v>
      </c>
      <c r="D633" s="23" t="s">
        <v>1205</v>
      </c>
    </row>
    <row r="634" spans="1:4">
      <c r="A634" s="23" t="s">
        <v>1207</v>
      </c>
      <c r="B634" s="62" t="s">
        <v>1208</v>
      </c>
      <c r="C634" s="37">
        <v>31134.6</v>
      </c>
      <c r="D634" s="23" t="s">
        <v>1207</v>
      </c>
    </row>
    <row r="635" spans="1:4">
      <c r="A635" s="23" t="s">
        <v>1209</v>
      </c>
      <c r="B635" s="62" t="s">
        <v>1210</v>
      </c>
      <c r="C635" s="37">
        <v>23713.200000000001</v>
      </c>
      <c r="D635" s="23" t="s">
        <v>1209</v>
      </c>
    </row>
    <row r="636" spans="1:4">
      <c r="A636" s="23" t="s">
        <v>1211</v>
      </c>
      <c r="B636" s="62" t="s">
        <v>1212</v>
      </c>
      <c r="C636" s="37">
        <v>29646.400000000001</v>
      </c>
      <c r="D636" s="23" t="s">
        <v>1211</v>
      </c>
    </row>
    <row r="637" spans="1:4">
      <c r="A637" s="23" t="s">
        <v>1213</v>
      </c>
      <c r="B637" s="62" t="s">
        <v>1214</v>
      </c>
      <c r="C637" s="37">
        <v>37034.9</v>
      </c>
      <c r="D637" s="23" t="s">
        <v>1213</v>
      </c>
    </row>
    <row r="638" spans="1:4">
      <c r="A638" s="23" t="s">
        <v>1215</v>
      </c>
      <c r="B638" s="62" t="s">
        <v>1216</v>
      </c>
      <c r="C638" s="37">
        <v>35579.599999999999</v>
      </c>
      <c r="D638" s="23" t="s">
        <v>1215</v>
      </c>
    </row>
    <row r="639" spans="1:4">
      <c r="A639" s="23" t="s">
        <v>1217</v>
      </c>
      <c r="B639" s="62" t="s">
        <v>1218</v>
      </c>
      <c r="C639" s="37">
        <v>43469.3</v>
      </c>
      <c r="D639" s="23" t="s">
        <v>1217</v>
      </c>
    </row>
    <row r="640" spans="1:4">
      <c r="A640" s="23" t="s">
        <v>1219</v>
      </c>
      <c r="B640" s="62" t="s">
        <v>1220</v>
      </c>
      <c r="C640" s="37">
        <v>41489.699999999997</v>
      </c>
      <c r="D640" s="23" t="s">
        <v>1219</v>
      </c>
    </row>
    <row r="641" spans="1:4">
      <c r="A641" s="23" t="s">
        <v>1221</v>
      </c>
      <c r="B641" s="62" t="s">
        <v>1222</v>
      </c>
      <c r="C641" s="37">
        <v>61994.1</v>
      </c>
      <c r="D641" s="23" t="s">
        <v>1221</v>
      </c>
    </row>
    <row r="642" spans="1:4">
      <c r="A642" s="23" t="s">
        <v>1223</v>
      </c>
      <c r="B642" s="62" t="s">
        <v>1224</v>
      </c>
      <c r="C642" s="37">
        <v>70448</v>
      </c>
      <c r="D642" s="23" t="s">
        <v>1223</v>
      </c>
    </row>
    <row r="643" spans="1:4">
      <c r="A643" s="23" t="s">
        <v>1225</v>
      </c>
      <c r="B643" s="62" t="s">
        <v>1226</v>
      </c>
      <c r="C643" s="37">
        <v>81727.100000000006</v>
      </c>
      <c r="D643" s="23" t="s">
        <v>1225</v>
      </c>
    </row>
    <row r="644" spans="1:4">
      <c r="A644" s="23" t="s">
        <v>1227</v>
      </c>
      <c r="B644" s="62" t="s">
        <v>1228</v>
      </c>
      <c r="C644" s="37">
        <v>90184.5</v>
      </c>
      <c r="D644" s="23" t="s">
        <v>1227</v>
      </c>
    </row>
    <row r="645" spans="1:4">
      <c r="A645" s="23" t="s">
        <v>1229</v>
      </c>
      <c r="B645" s="62" t="s">
        <v>1230</v>
      </c>
      <c r="C645" s="37">
        <v>98646.1</v>
      </c>
      <c r="D645" s="23" t="s">
        <v>1229</v>
      </c>
    </row>
    <row r="646" spans="1:4">
      <c r="A646" s="23" t="s">
        <v>1231</v>
      </c>
      <c r="B646" s="62" t="s">
        <v>1232</v>
      </c>
      <c r="C646" s="37">
        <v>98646.1</v>
      </c>
      <c r="D646" s="23" t="s">
        <v>1231</v>
      </c>
    </row>
    <row r="647" spans="1:4">
      <c r="A647" s="23" t="s">
        <v>1233</v>
      </c>
      <c r="B647" s="62" t="s">
        <v>1234</v>
      </c>
      <c r="C647" s="37">
        <v>112742</v>
      </c>
      <c r="D647" s="23" t="s">
        <v>1233</v>
      </c>
    </row>
    <row r="648" spans="1:4">
      <c r="A648" s="23" t="s">
        <v>1235</v>
      </c>
      <c r="B648" s="62" t="s">
        <v>1236</v>
      </c>
      <c r="C648" s="37">
        <v>112742</v>
      </c>
      <c r="D648" s="23" t="s">
        <v>1235</v>
      </c>
    </row>
    <row r="649" spans="1:4">
      <c r="A649" s="23" t="s">
        <v>1237</v>
      </c>
      <c r="B649" s="62" t="s">
        <v>1238</v>
      </c>
      <c r="C649" s="37">
        <v>115561.60000000001</v>
      </c>
      <c r="D649" s="23" t="s">
        <v>1237</v>
      </c>
    </row>
    <row r="650" spans="1:4">
      <c r="A650" s="23" t="s">
        <v>1239</v>
      </c>
      <c r="B650" s="62" t="s">
        <v>1240</v>
      </c>
      <c r="C650" s="37">
        <v>115561.60000000001</v>
      </c>
      <c r="D650" s="23" t="s">
        <v>1239</v>
      </c>
    </row>
    <row r="651" spans="1:4">
      <c r="A651" s="23" t="s">
        <v>1241</v>
      </c>
      <c r="B651" s="62" t="s">
        <v>1242</v>
      </c>
      <c r="C651" s="37">
        <v>129657.5</v>
      </c>
      <c r="D651" s="23" t="s">
        <v>1241</v>
      </c>
    </row>
    <row r="652" spans="1:4">
      <c r="A652" s="23" t="s">
        <v>1243</v>
      </c>
      <c r="B652" s="62" t="s">
        <v>1244</v>
      </c>
      <c r="C652" s="37">
        <v>129657.5</v>
      </c>
      <c r="D652" s="23" t="s">
        <v>1243</v>
      </c>
    </row>
    <row r="653" spans="1:4">
      <c r="A653" s="23" t="s">
        <v>1245</v>
      </c>
      <c r="B653" s="62" t="s">
        <v>1246</v>
      </c>
      <c r="C653" s="37">
        <v>132477.1</v>
      </c>
      <c r="D653" s="23" t="s">
        <v>1245</v>
      </c>
    </row>
    <row r="654" spans="1:4">
      <c r="A654" s="23" t="s">
        <v>1247</v>
      </c>
      <c r="B654" s="62" t="s">
        <v>1248</v>
      </c>
      <c r="C654" s="37">
        <v>132477.1</v>
      </c>
      <c r="D654" s="23" t="s">
        <v>1247</v>
      </c>
    </row>
    <row r="655" spans="1:4">
      <c r="A655" s="23" t="s">
        <v>1249</v>
      </c>
      <c r="B655" s="62" t="s">
        <v>1250</v>
      </c>
      <c r="C655" s="37">
        <v>146573</v>
      </c>
      <c r="D655" s="23" t="s">
        <v>1249</v>
      </c>
    </row>
    <row r="656" spans="1:4">
      <c r="A656" s="23" t="s">
        <v>1251</v>
      </c>
      <c r="B656" s="62" t="s">
        <v>1252</v>
      </c>
      <c r="C656" s="37">
        <v>146573</v>
      </c>
      <c r="D656" s="23" t="s">
        <v>1251</v>
      </c>
    </row>
    <row r="657" spans="1:4">
      <c r="A657" s="23" t="s">
        <v>1253</v>
      </c>
      <c r="B657" s="62" t="s">
        <v>1254</v>
      </c>
      <c r="C657" s="37">
        <v>7451.5</v>
      </c>
      <c r="D657" s="23" t="s">
        <v>1253</v>
      </c>
    </row>
    <row r="658" spans="1:4">
      <c r="A658" s="23" t="s">
        <v>1255</v>
      </c>
      <c r="B658" s="62" t="s">
        <v>1256</v>
      </c>
      <c r="C658" s="37">
        <v>9247</v>
      </c>
      <c r="D658" s="23" t="s">
        <v>1255</v>
      </c>
    </row>
    <row r="659" spans="1:4">
      <c r="A659" s="23" t="s">
        <v>1257</v>
      </c>
      <c r="B659" s="62" t="s">
        <v>1258</v>
      </c>
      <c r="C659" s="37">
        <v>11058.6</v>
      </c>
      <c r="D659" s="23" t="s">
        <v>1257</v>
      </c>
    </row>
    <row r="660" spans="1:4">
      <c r="A660" s="23" t="s">
        <v>1259</v>
      </c>
      <c r="B660" s="62" t="s">
        <v>1260</v>
      </c>
      <c r="C660" s="37">
        <v>12855.5</v>
      </c>
      <c r="D660" s="23" t="s">
        <v>1259</v>
      </c>
    </row>
    <row r="661" spans="1:4">
      <c r="A661" s="23" t="s">
        <v>1261</v>
      </c>
      <c r="B661" s="62" t="s">
        <v>1262</v>
      </c>
      <c r="C661" s="37">
        <v>18996.599999999999</v>
      </c>
      <c r="D661" s="23" t="s">
        <v>1261</v>
      </c>
    </row>
    <row r="662" spans="1:4">
      <c r="A662" s="23" t="s">
        <v>1263</v>
      </c>
      <c r="B662" s="62" t="s">
        <v>1264</v>
      </c>
      <c r="C662" s="37">
        <v>22115.8</v>
      </c>
      <c r="D662" s="23" t="s">
        <v>1263</v>
      </c>
    </row>
    <row r="663" spans="1:4">
      <c r="A663" s="23" t="s">
        <v>1265</v>
      </c>
      <c r="B663" s="62" t="s">
        <v>1266</v>
      </c>
      <c r="C663" s="37">
        <v>28254.1</v>
      </c>
      <c r="D663" s="23" t="s">
        <v>1265</v>
      </c>
    </row>
    <row r="664" spans="1:4">
      <c r="A664" s="23" t="s">
        <v>1267</v>
      </c>
      <c r="B664" s="62" t="s">
        <v>1268</v>
      </c>
      <c r="C664" s="37">
        <v>14028</v>
      </c>
      <c r="D664" s="23" t="s">
        <v>1267</v>
      </c>
    </row>
    <row r="665" spans="1:4">
      <c r="A665" s="23" t="s">
        <v>1269</v>
      </c>
      <c r="B665" s="62" t="s">
        <v>1270</v>
      </c>
      <c r="C665" s="37">
        <v>17019.099999999999</v>
      </c>
      <c r="D665" s="23" t="s">
        <v>1269</v>
      </c>
    </row>
    <row r="666" spans="1:4">
      <c r="A666" s="23" t="s">
        <v>1271</v>
      </c>
      <c r="B666" s="62" t="s">
        <v>1272</v>
      </c>
      <c r="C666" s="37">
        <v>20029.8</v>
      </c>
      <c r="D666" s="23" t="s">
        <v>1271</v>
      </c>
    </row>
    <row r="667" spans="1:4">
      <c r="A667" s="23" t="s">
        <v>1273</v>
      </c>
      <c r="B667" s="62" t="s">
        <v>1274</v>
      </c>
      <c r="C667" s="37">
        <v>22425.200000000001</v>
      </c>
      <c r="D667" s="23" t="s">
        <v>1273</v>
      </c>
    </row>
    <row r="668" spans="1:4">
      <c r="A668" s="23" t="s">
        <v>1275</v>
      </c>
      <c r="B668" s="62" t="s">
        <v>1276</v>
      </c>
      <c r="C668" s="37">
        <v>40810</v>
      </c>
      <c r="D668" s="23" t="s">
        <v>1275</v>
      </c>
    </row>
    <row r="669" spans="1:4">
      <c r="A669" s="23" t="s">
        <v>1277</v>
      </c>
      <c r="B669" s="62" t="s">
        <v>1278</v>
      </c>
      <c r="C669" s="37">
        <v>36318.800000000003</v>
      </c>
      <c r="D669" s="23" t="s">
        <v>1277</v>
      </c>
    </row>
    <row r="670" spans="1:4">
      <c r="A670" s="23" t="s">
        <v>1279</v>
      </c>
      <c r="B670" s="62" t="s">
        <v>1280</v>
      </c>
      <c r="C670" s="37">
        <v>40513.199999999997</v>
      </c>
      <c r="D670" s="23" t="s">
        <v>1279</v>
      </c>
    </row>
    <row r="671" spans="1:4">
      <c r="A671" s="23" t="s">
        <v>1281</v>
      </c>
      <c r="B671" s="62" t="s">
        <v>1282</v>
      </c>
      <c r="C671" s="37">
        <v>46454.8</v>
      </c>
      <c r="D671" s="23" t="s">
        <v>1281</v>
      </c>
    </row>
    <row r="672" spans="1:4">
      <c r="A672" s="65" t="s">
        <v>1374</v>
      </c>
      <c r="B672" s="141" t="s">
        <v>1375</v>
      </c>
      <c r="C672" s="66">
        <v>8014.78</v>
      </c>
      <c r="D672" s="65" t="s">
        <v>1374</v>
      </c>
    </row>
    <row r="673" spans="1:4">
      <c r="A673" s="6" t="s">
        <v>1376</v>
      </c>
      <c r="B673" s="21" t="s">
        <v>1377</v>
      </c>
      <c r="C673" s="66">
        <v>9750.5400000000009</v>
      </c>
      <c r="D673" s="6" t="s">
        <v>1376</v>
      </c>
    </row>
    <row r="674" spans="1:4">
      <c r="A674" s="6" t="s">
        <v>1378</v>
      </c>
      <c r="B674" s="21" t="s">
        <v>1379</v>
      </c>
      <c r="C674" s="66">
        <v>7682.97</v>
      </c>
      <c r="D674" s="6" t="s">
        <v>1378</v>
      </c>
    </row>
    <row r="675" spans="1:4">
      <c r="A675" s="6" t="s">
        <v>1380</v>
      </c>
      <c r="B675" s="21" t="s">
        <v>1381</v>
      </c>
      <c r="C675" s="66">
        <v>10156.14</v>
      </c>
      <c r="D675" s="6" t="s">
        <v>1380</v>
      </c>
    </row>
    <row r="676" spans="1:4">
      <c r="A676" s="6" t="s">
        <v>1382</v>
      </c>
      <c r="B676" s="21" t="s">
        <v>1383</v>
      </c>
      <c r="C676" s="66">
        <v>2939.21</v>
      </c>
      <c r="D676" s="6" t="s">
        <v>1382</v>
      </c>
    </row>
    <row r="677" spans="1:4">
      <c r="A677" s="6" t="s">
        <v>1384</v>
      </c>
      <c r="B677" s="21" t="s">
        <v>1385</v>
      </c>
      <c r="C677" s="66">
        <v>4796.2700000000004</v>
      </c>
      <c r="D677" s="6" t="s">
        <v>1384</v>
      </c>
    </row>
    <row r="678" spans="1:4">
      <c r="A678" s="6" t="s">
        <v>1386</v>
      </c>
      <c r="B678" s="21" t="s">
        <v>1387</v>
      </c>
      <c r="C678" s="66">
        <v>3995.51</v>
      </c>
      <c r="D678" s="6" t="s">
        <v>1386</v>
      </c>
    </row>
    <row r="679" spans="1:4">
      <c r="A679" s="67" t="s">
        <v>1388</v>
      </c>
      <c r="B679" s="142" t="s">
        <v>1389</v>
      </c>
      <c r="C679" s="66">
        <v>15139.99</v>
      </c>
      <c r="D679" s="67" t="s">
        <v>1388</v>
      </c>
    </row>
    <row r="680" spans="1:4">
      <c r="A680" s="67" t="s">
        <v>1390</v>
      </c>
      <c r="B680" s="142" t="s">
        <v>1391</v>
      </c>
      <c r="C680" s="66">
        <v>7344.9</v>
      </c>
      <c r="D680" s="67" t="s">
        <v>1390</v>
      </c>
    </row>
    <row r="681" spans="1:4">
      <c r="A681" s="67" t="s">
        <v>1392</v>
      </c>
      <c r="B681" s="142" t="s">
        <v>1393</v>
      </c>
      <c r="C681" s="66">
        <v>15139.99</v>
      </c>
      <c r="D681" s="67" t="s">
        <v>1392</v>
      </c>
    </row>
    <row r="682" spans="1:4">
      <c r="A682" s="67" t="s">
        <v>1394</v>
      </c>
      <c r="B682" s="142" t="s">
        <v>1395</v>
      </c>
      <c r="C682" s="66">
        <v>15139.99</v>
      </c>
      <c r="D682" s="67" t="s">
        <v>1394</v>
      </c>
    </row>
    <row r="683" spans="1:4">
      <c r="A683" s="67" t="s">
        <v>1396</v>
      </c>
      <c r="B683" s="142" t="s">
        <v>1397</v>
      </c>
      <c r="C683" s="66">
        <v>7333.64</v>
      </c>
      <c r="D683" s="67" t="s">
        <v>1396</v>
      </c>
    </row>
    <row r="684" spans="1:4">
      <c r="A684" s="67" t="s">
        <v>1398</v>
      </c>
      <c r="B684" s="142" t="s">
        <v>1399</v>
      </c>
      <c r="C684" s="66">
        <v>4086.8</v>
      </c>
      <c r="D684" s="67" t="s">
        <v>1398</v>
      </c>
    </row>
    <row r="685" spans="1:4">
      <c r="A685" s="67" t="s">
        <v>1400</v>
      </c>
      <c r="B685" s="142" t="s">
        <v>1401</v>
      </c>
      <c r="C685" s="66">
        <v>7333.64</v>
      </c>
      <c r="D685" s="67" t="s">
        <v>1400</v>
      </c>
    </row>
    <row r="686" spans="1:4">
      <c r="A686" s="67" t="s">
        <v>1402</v>
      </c>
      <c r="B686" s="142" t="s">
        <v>1403</v>
      </c>
      <c r="C686" s="66">
        <v>7333.64</v>
      </c>
      <c r="D686" s="67" t="s">
        <v>1402</v>
      </c>
    </row>
    <row r="687" spans="1:4">
      <c r="A687" s="67" t="s">
        <v>1404</v>
      </c>
      <c r="B687" s="142" t="s">
        <v>1405</v>
      </c>
      <c r="C687" s="66">
        <v>12615.97</v>
      </c>
      <c r="D687" s="67" t="s">
        <v>1404</v>
      </c>
    </row>
    <row r="688" spans="1:4">
      <c r="A688" s="67" t="s">
        <v>1406</v>
      </c>
      <c r="B688" s="142" t="s">
        <v>1407</v>
      </c>
      <c r="C688" s="66">
        <v>6121.45</v>
      </c>
      <c r="D688" s="67" t="s">
        <v>1406</v>
      </c>
    </row>
    <row r="689" spans="1:4">
      <c r="A689" s="67" t="s">
        <v>1408</v>
      </c>
      <c r="B689" s="142" t="s">
        <v>1409</v>
      </c>
      <c r="C689" s="66">
        <v>12615.97</v>
      </c>
      <c r="D689" s="67" t="s">
        <v>1408</v>
      </c>
    </row>
    <row r="690" spans="1:4">
      <c r="A690" s="67" t="s">
        <v>1410</v>
      </c>
      <c r="B690" s="142" t="s">
        <v>1411</v>
      </c>
      <c r="C690" s="66">
        <v>12615.97</v>
      </c>
      <c r="D690" s="67" t="s">
        <v>1410</v>
      </c>
    </row>
    <row r="691" spans="1:4">
      <c r="A691" s="67" t="s">
        <v>1412</v>
      </c>
      <c r="B691" s="142" t="s">
        <v>1413</v>
      </c>
      <c r="C691" s="66">
        <v>393.09</v>
      </c>
      <c r="D691" s="67" t="s">
        <v>1412</v>
      </c>
    </row>
    <row r="692" spans="1:4">
      <c r="A692" s="6" t="s">
        <v>1414</v>
      </c>
      <c r="B692" s="21" t="s">
        <v>1415</v>
      </c>
      <c r="C692" s="66">
        <v>2901.7</v>
      </c>
      <c r="D692" s="6" t="s">
        <v>1414</v>
      </c>
    </row>
    <row r="693" spans="1:4">
      <c r="A693" s="6" t="s">
        <v>1416</v>
      </c>
      <c r="B693" s="21" t="s">
        <v>1417</v>
      </c>
      <c r="C693" s="66">
        <v>310.97000000000003</v>
      </c>
      <c r="D693" s="6" t="s">
        <v>1416</v>
      </c>
    </row>
    <row r="694" spans="1:4">
      <c r="A694" s="6" t="s">
        <v>1418</v>
      </c>
      <c r="B694" s="21" t="s">
        <v>1419</v>
      </c>
      <c r="C694" s="66">
        <v>556.08000000000004</v>
      </c>
      <c r="D694" s="6" t="s">
        <v>1418</v>
      </c>
    </row>
    <row r="695" spans="1:4">
      <c r="A695" s="67" t="s">
        <v>1420</v>
      </c>
      <c r="B695" s="142" t="s">
        <v>1421</v>
      </c>
      <c r="C695" s="66">
        <v>1243.04</v>
      </c>
      <c r="D695" s="67" t="s">
        <v>1420</v>
      </c>
    </row>
    <row r="696" spans="1:4">
      <c r="A696" s="6" t="s">
        <v>1422</v>
      </c>
      <c r="B696" s="21" t="s">
        <v>1423</v>
      </c>
      <c r="C696" s="66">
        <v>2045.06</v>
      </c>
      <c r="D696" s="6" t="s">
        <v>1422</v>
      </c>
    </row>
    <row r="697" spans="1:4">
      <c r="A697" s="6" t="s">
        <v>1424</v>
      </c>
      <c r="B697" s="21" t="s">
        <v>1425</v>
      </c>
      <c r="C697" s="66">
        <v>1277.23</v>
      </c>
      <c r="D697" s="6" t="s">
        <v>1424</v>
      </c>
    </row>
    <row r="698" spans="1:4">
      <c r="A698" s="6" t="s">
        <v>1426</v>
      </c>
      <c r="B698" s="21" t="s">
        <v>1427</v>
      </c>
      <c r="C698" s="66">
        <v>2720.78</v>
      </c>
      <c r="D698" s="6" t="s">
        <v>1426</v>
      </c>
    </row>
    <row r="699" spans="1:4">
      <c r="A699" s="68" t="s">
        <v>1428</v>
      </c>
      <c r="B699" s="143" t="s">
        <v>1429</v>
      </c>
      <c r="C699" s="66">
        <v>10630.5</v>
      </c>
      <c r="D699" s="68" t="s">
        <v>1428</v>
      </c>
    </row>
    <row r="700" spans="1:4">
      <c r="A700" s="68" t="s">
        <v>1430</v>
      </c>
      <c r="B700" s="143" t="s">
        <v>1431</v>
      </c>
      <c r="C700" s="66">
        <v>8857.64</v>
      </c>
      <c r="D700" s="68" t="s">
        <v>1430</v>
      </c>
    </row>
    <row r="701" spans="1:4">
      <c r="A701" s="68" t="s">
        <v>1432</v>
      </c>
      <c r="B701" s="143" t="s">
        <v>1433</v>
      </c>
      <c r="C701" s="66">
        <v>8857.64</v>
      </c>
      <c r="D701" s="68" t="s">
        <v>1432</v>
      </c>
    </row>
    <row r="702" spans="1:4">
      <c r="A702" s="6" t="s">
        <v>1434</v>
      </c>
      <c r="B702" s="21" t="s">
        <v>1435</v>
      </c>
      <c r="C702" s="66">
        <v>8174.01</v>
      </c>
      <c r="D702" s="6" t="s">
        <v>1434</v>
      </c>
    </row>
    <row r="703" spans="1:4">
      <c r="A703" s="6" t="s">
        <v>1436</v>
      </c>
      <c r="B703" s="21" t="s">
        <v>1437</v>
      </c>
      <c r="C703" s="66">
        <v>3717.88</v>
      </c>
      <c r="D703" s="6" t="s">
        <v>1436</v>
      </c>
    </row>
    <row r="704" spans="1:4">
      <c r="A704" s="6" t="s">
        <v>1438</v>
      </c>
      <c r="B704" s="21" t="s">
        <v>1439</v>
      </c>
      <c r="C704" s="66">
        <v>6812.58</v>
      </c>
      <c r="D704" s="6" t="s">
        <v>1438</v>
      </c>
    </row>
    <row r="705" spans="1:4">
      <c r="A705" s="68" t="s">
        <v>1440</v>
      </c>
      <c r="B705" s="143" t="s">
        <v>1441</v>
      </c>
      <c r="C705" s="66">
        <v>11476.3</v>
      </c>
      <c r="D705" s="68" t="s">
        <v>1440</v>
      </c>
    </row>
    <row r="706" spans="1:4">
      <c r="A706" s="68" t="s">
        <v>1442</v>
      </c>
      <c r="B706" s="143" t="s">
        <v>1443</v>
      </c>
      <c r="C706" s="66">
        <v>6625.84</v>
      </c>
      <c r="D706" s="68" t="s">
        <v>1442</v>
      </c>
    </row>
    <row r="707" spans="1:4">
      <c r="A707" s="67" t="s">
        <v>1444</v>
      </c>
      <c r="B707" s="142" t="s">
        <v>1445</v>
      </c>
      <c r="C707" s="66">
        <v>9565.4599999999991</v>
      </c>
      <c r="D707" s="67" t="s">
        <v>1444</v>
      </c>
    </row>
    <row r="708" spans="1:4">
      <c r="A708" s="68" t="s">
        <v>1446</v>
      </c>
      <c r="B708" s="143" t="s">
        <v>1447</v>
      </c>
      <c r="C708" s="66">
        <v>9565.4599999999991</v>
      </c>
      <c r="D708" s="68" t="s">
        <v>1446</v>
      </c>
    </row>
    <row r="709" spans="1:4">
      <c r="A709" s="67" t="s">
        <v>1448</v>
      </c>
      <c r="B709" s="142" t="s">
        <v>1449</v>
      </c>
      <c r="C709" s="66">
        <v>11475.88</v>
      </c>
      <c r="D709" s="67" t="s">
        <v>1448</v>
      </c>
    </row>
    <row r="710" spans="1:4">
      <c r="A710" s="67" t="s">
        <v>1450</v>
      </c>
      <c r="B710" s="142" t="s">
        <v>1451</v>
      </c>
      <c r="C710" s="66">
        <v>7150.23</v>
      </c>
      <c r="D710" s="67" t="s">
        <v>1450</v>
      </c>
    </row>
    <row r="711" spans="1:4">
      <c r="A711" s="67" t="s">
        <v>1452</v>
      </c>
      <c r="B711" s="142" t="s">
        <v>1453</v>
      </c>
      <c r="C711" s="66">
        <v>13593.06</v>
      </c>
      <c r="D711" s="67" t="s">
        <v>1452</v>
      </c>
    </row>
    <row r="712" spans="1:4">
      <c r="A712" s="67" t="s">
        <v>1454</v>
      </c>
      <c r="B712" s="142" t="s">
        <v>1455</v>
      </c>
      <c r="C712" s="66">
        <v>5251.48</v>
      </c>
      <c r="D712" s="67" t="s">
        <v>1454</v>
      </c>
    </row>
    <row r="713" spans="1:4">
      <c r="A713" s="67" t="s">
        <v>1456</v>
      </c>
      <c r="B713" s="142" t="s">
        <v>1457</v>
      </c>
      <c r="C713" s="66">
        <v>9565.4599999999991</v>
      </c>
      <c r="D713" s="67" t="s">
        <v>1456</v>
      </c>
    </row>
    <row r="714" spans="1:4">
      <c r="A714" s="67" t="s">
        <v>1458</v>
      </c>
      <c r="B714" s="142" t="s">
        <v>1459</v>
      </c>
      <c r="C714" s="66">
        <v>9565.4599999999991</v>
      </c>
      <c r="D714" s="67" t="s">
        <v>1458</v>
      </c>
    </row>
    <row r="715" spans="1:4">
      <c r="A715" s="67" t="s">
        <v>1460</v>
      </c>
      <c r="B715" s="142" t="s">
        <v>1461</v>
      </c>
      <c r="C715" s="66">
        <v>5959.29</v>
      </c>
      <c r="D715" s="67" t="s">
        <v>1460</v>
      </c>
    </row>
    <row r="716" spans="1:4">
      <c r="A716" s="67" t="s">
        <v>1462</v>
      </c>
      <c r="B716" s="142" t="s">
        <v>1463</v>
      </c>
      <c r="C716" s="66">
        <v>11329.15</v>
      </c>
      <c r="D716" s="67" t="s">
        <v>1462</v>
      </c>
    </row>
    <row r="717" spans="1:4">
      <c r="A717" s="67" t="s">
        <v>1464</v>
      </c>
      <c r="B717" s="142" t="s">
        <v>1465</v>
      </c>
      <c r="C717" s="66">
        <v>11329.15</v>
      </c>
      <c r="D717" s="67" t="s">
        <v>1464</v>
      </c>
    </row>
    <row r="718" spans="1:4">
      <c r="A718" s="6" t="s">
        <v>1384</v>
      </c>
      <c r="B718" s="21" t="s">
        <v>1466</v>
      </c>
      <c r="C718" s="66">
        <v>4808.37</v>
      </c>
      <c r="D718" s="6" t="s">
        <v>1384</v>
      </c>
    </row>
    <row r="719" spans="1:4">
      <c r="A719" s="67" t="s">
        <v>1467</v>
      </c>
      <c r="B719" s="142" t="s">
        <v>1468</v>
      </c>
      <c r="C719" s="66">
        <v>6818.84</v>
      </c>
      <c r="D719" s="67" t="s">
        <v>1467</v>
      </c>
    </row>
    <row r="720" spans="1:4">
      <c r="A720" s="67" t="s">
        <v>1469</v>
      </c>
      <c r="B720" s="142" t="s">
        <v>1470</v>
      </c>
      <c r="C720" s="66">
        <v>12051.55</v>
      </c>
      <c r="D720" s="67" t="s">
        <v>1469</v>
      </c>
    </row>
    <row r="721" spans="1:4">
      <c r="A721" s="67" t="s">
        <v>1471</v>
      </c>
      <c r="B721" s="142" t="s">
        <v>1472</v>
      </c>
      <c r="C721" s="66">
        <v>12989.47</v>
      </c>
      <c r="D721" s="67" t="s">
        <v>1471</v>
      </c>
    </row>
    <row r="722" spans="1:4">
      <c r="A722" s="6" t="s">
        <v>1382</v>
      </c>
      <c r="B722" s="21" t="s">
        <v>1473</v>
      </c>
      <c r="C722" s="66">
        <v>2939.21</v>
      </c>
      <c r="D722" s="6" t="s">
        <v>1382</v>
      </c>
    </row>
    <row r="723" spans="1:4">
      <c r="A723" s="6" t="s">
        <v>1386</v>
      </c>
      <c r="B723" s="21" t="s">
        <v>1474</v>
      </c>
      <c r="C723" s="66">
        <v>4005.93</v>
      </c>
      <c r="D723" s="6" t="s">
        <v>1386</v>
      </c>
    </row>
    <row r="724" spans="1:4">
      <c r="A724" s="67" t="s">
        <v>1475</v>
      </c>
      <c r="B724" s="142" t="s">
        <v>1476</v>
      </c>
      <c r="C724" s="66">
        <v>3213.49</v>
      </c>
      <c r="D724" s="67" t="s">
        <v>1475</v>
      </c>
    </row>
    <row r="725" spans="1:4">
      <c r="A725" s="67" t="s">
        <v>1477</v>
      </c>
      <c r="B725" s="142" t="s">
        <v>1478</v>
      </c>
      <c r="C725" s="66">
        <v>5685</v>
      </c>
      <c r="D725" s="67" t="s">
        <v>1477</v>
      </c>
    </row>
    <row r="726" spans="1:4">
      <c r="A726" s="67" t="s">
        <v>1479</v>
      </c>
      <c r="B726" s="142" t="s">
        <v>1480</v>
      </c>
      <c r="C726" s="66">
        <v>3565.74</v>
      </c>
      <c r="D726" s="67" t="s">
        <v>1479</v>
      </c>
    </row>
    <row r="727" spans="1:4">
      <c r="A727" s="67" t="s">
        <v>1481</v>
      </c>
      <c r="B727" s="142" t="s">
        <v>1482</v>
      </c>
      <c r="C727" s="66">
        <v>10042.75</v>
      </c>
      <c r="D727" s="67" t="s">
        <v>1481</v>
      </c>
    </row>
    <row r="728" spans="1:4">
      <c r="A728" s="69" t="s">
        <v>1483</v>
      </c>
      <c r="B728" s="142" t="s">
        <v>1484</v>
      </c>
      <c r="C728" s="66">
        <v>10824.35</v>
      </c>
      <c r="D728" s="69" t="s">
        <v>1483</v>
      </c>
    </row>
    <row r="729" spans="1:4">
      <c r="A729" s="69" t="s">
        <v>1485</v>
      </c>
      <c r="B729" s="142" t="s">
        <v>1486</v>
      </c>
      <c r="C729" s="66">
        <v>10042.75</v>
      </c>
      <c r="D729" s="69" t="s">
        <v>1485</v>
      </c>
    </row>
    <row r="730" spans="1:4">
      <c r="A730" s="6" t="s">
        <v>1487</v>
      </c>
      <c r="B730" s="21" t="s">
        <v>1488</v>
      </c>
      <c r="C730" s="66">
        <v>1960.44</v>
      </c>
      <c r="D730" s="6" t="s">
        <v>1487</v>
      </c>
    </row>
    <row r="731" spans="1:4">
      <c r="A731" s="6" t="s">
        <v>1489</v>
      </c>
      <c r="B731" s="21" t="s">
        <v>1488</v>
      </c>
      <c r="C731" s="66">
        <v>1960.44</v>
      </c>
      <c r="D731" s="6" t="s">
        <v>1489</v>
      </c>
    </row>
    <row r="732" spans="1:4">
      <c r="A732" s="67" t="s">
        <v>1490</v>
      </c>
      <c r="B732" s="142" t="s">
        <v>1491</v>
      </c>
      <c r="C732" s="66">
        <v>7470.78</v>
      </c>
      <c r="D732" s="67" t="s">
        <v>1490</v>
      </c>
    </row>
    <row r="733" spans="1:4">
      <c r="A733" s="67" t="s">
        <v>1492</v>
      </c>
      <c r="B733" s="142" t="s">
        <v>1493</v>
      </c>
      <c r="C733" s="66">
        <v>3910.47</v>
      </c>
      <c r="D733" s="67" t="s">
        <v>1492</v>
      </c>
    </row>
    <row r="734" spans="1:4">
      <c r="A734" s="67" t="s">
        <v>1494</v>
      </c>
      <c r="B734" s="142" t="s">
        <v>1495</v>
      </c>
      <c r="C734" s="66">
        <v>6226.91</v>
      </c>
      <c r="D734" s="67" t="s">
        <v>1494</v>
      </c>
    </row>
    <row r="735" spans="1:4">
      <c r="A735" s="6" t="s">
        <v>1496</v>
      </c>
      <c r="B735" s="21" t="s">
        <v>1497</v>
      </c>
      <c r="C735" s="66">
        <v>8464.5499999999993</v>
      </c>
      <c r="D735" s="6" t="s">
        <v>1496</v>
      </c>
    </row>
    <row r="736" spans="1:4">
      <c r="A736" s="6" t="s">
        <v>1498</v>
      </c>
      <c r="B736" s="21" t="s">
        <v>1499</v>
      </c>
      <c r="C736" s="66">
        <v>1940.44</v>
      </c>
      <c r="D736" s="6" t="s">
        <v>1498</v>
      </c>
    </row>
    <row r="737" spans="1:4">
      <c r="A737" s="6" t="s">
        <v>1500</v>
      </c>
      <c r="B737" s="21" t="s">
        <v>1501</v>
      </c>
      <c r="C737" s="66">
        <v>10310.370000000001</v>
      </c>
      <c r="D737" s="6" t="s">
        <v>1500</v>
      </c>
    </row>
    <row r="738" spans="1:4">
      <c r="A738" s="6" t="s">
        <v>1502</v>
      </c>
      <c r="B738" s="21" t="s">
        <v>1503</v>
      </c>
      <c r="C738" s="66">
        <v>10310.370000000001</v>
      </c>
      <c r="D738" s="6" t="s">
        <v>1502</v>
      </c>
    </row>
    <row r="739" spans="1:4">
      <c r="A739" s="6" t="s">
        <v>1504</v>
      </c>
      <c r="B739" s="21" t="s">
        <v>1505</v>
      </c>
      <c r="C739" s="66">
        <v>10310.370000000001</v>
      </c>
      <c r="D739" s="6" t="s">
        <v>1504</v>
      </c>
    </row>
    <row r="740" spans="1:4">
      <c r="A740" s="6" t="s">
        <v>1506</v>
      </c>
      <c r="B740" s="21" t="s">
        <v>1507</v>
      </c>
      <c r="C740" s="66">
        <v>6545.37</v>
      </c>
      <c r="D740" s="6" t="s">
        <v>1506</v>
      </c>
    </row>
    <row r="741" spans="1:4">
      <c r="A741" s="6" t="s">
        <v>1508</v>
      </c>
      <c r="B741" s="21" t="s">
        <v>1509</v>
      </c>
      <c r="C741" s="66">
        <v>5840.49</v>
      </c>
      <c r="D741" s="6" t="s">
        <v>1508</v>
      </c>
    </row>
    <row r="742" spans="1:4">
      <c r="A742" s="6" t="s">
        <v>1510</v>
      </c>
      <c r="B742" s="21" t="s">
        <v>1511</v>
      </c>
      <c r="C742" s="66">
        <v>1723.68</v>
      </c>
      <c r="D742" s="6" t="s">
        <v>1510</v>
      </c>
    </row>
    <row r="743" spans="1:4">
      <c r="A743" s="6" t="s">
        <v>1512</v>
      </c>
      <c r="B743" s="21" t="s">
        <v>1513</v>
      </c>
      <c r="C743" s="66">
        <v>3120.13</v>
      </c>
      <c r="D743" s="6" t="s">
        <v>1512</v>
      </c>
    </row>
    <row r="744" spans="1:4">
      <c r="A744" s="6" t="s">
        <v>1514</v>
      </c>
      <c r="B744" s="21" t="s">
        <v>1515</v>
      </c>
      <c r="C744" s="66">
        <v>2448.16</v>
      </c>
      <c r="D744" s="6" t="s">
        <v>1514</v>
      </c>
    </row>
    <row r="745" spans="1:4">
      <c r="A745" s="6" t="s">
        <v>1516</v>
      </c>
      <c r="B745" s="21" t="s">
        <v>1356</v>
      </c>
      <c r="C745" s="66">
        <v>1276.81</v>
      </c>
      <c r="D745" s="6" t="s">
        <v>1516</v>
      </c>
    </row>
    <row r="746" spans="1:4">
      <c r="A746" s="6" t="s">
        <v>1517</v>
      </c>
      <c r="B746" s="21" t="s">
        <v>1518</v>
      </c>
      <c r="C746" s="66">
        <v>5878.01</v>
      </c>
      <c r="D746" s="6" t="s">
        <v>1517</v>
      </c>
    </row>
    <row r="747" spans="1:4">
      <c r="A747" s="6" t="s">
        <v>1519</v>
      </c>
      <c r="B747" s="21" t="s">
        <v>1520</v>
      </c>
      <c r="C747" s="66">
        <v>7526.64</v>
      </c>
      <c r="D747" s="6" t="s">
        <v>1519</v>
      </c>
    </row>
    <row r="748" spans="1:4">
      <c r="A748" s="6" t="s">
        <v>1521</v>
      </c>
      <c r="B748" s="21" t="s">
        <v>1522</v>
      </c>
      <c r="C748" s="66">
        <v>4567.43</v>
      </c>
      <c r="D748" s="6" t="s">
        <v>1521</v>
      </c>
    </row>
    <row r="749" spans="1:4">
      <c r="A749" s="70" t="s">
        <v>1523</v>
      </c>
      <c r="B749" s="144" t="s">
        <v>1524</v>
      </c>
      <c r="C749" s="66">
        <v>7526.64</v>
      </c>
      <c r="D749" s="70" t="s">
        <v>1523</v>
      </c>
    </row>
    <row r="750" spans="1:4">
      <c r="A750" s="6" t="s">
        <v>1525</v>
      </c>
      <c r="B750" s="21" t="s">
        <v>1526</v>
      </c>
      <c r="C750" s="66">
        <v>7526.64</v>
      </c>
      <c r="D750" s="6" t="s">
        <v>1525</v>
      </c>
    </row>
    <row r="751" spans="1:4">
      <c r="A751" s="67" t="s">
        <v>1527</v>
      </c>
      <c r="B751" s="142" t="s">
        <v>1528</v>
      </c>
      <c r="C751" s="66">
        <v>15051.62</v>
      </c>
      <c r="D751" s="67" t="s">
        <v>1527</v>
      </c>
    </row>
    <row r="752" spans="1:4">
      <c r="A752" s="67" t="s">
        <v>1529</v>
      </c>
      <c r="B752" s="142" t="s">
        <v>1530</v>
      </c>
      <c r="C752" s="66">
        <v>6384.47</v>
      </c>
      <c r="D752" s="67" t="s">
        <v>1529</v>
      </c>
    </row>
    <row r="753" spans="1:4">
      <c r="A753" s="67" t="s">
        <v>1531</v>
      </c>
      <c r="B753" s="142" t="s">
        <v>1532</v>
      </c>
      <c r="C753" s="66">
        <v>15051.62</v>
      </c>
      <c r="D753" s="67" t="s">
        <v>1531</v>
      </c>
    </row>
    <row r="754" spans="1:4">
      <c r="A754" s="67" t="s">
        <v>1533</v>
      </c>
      <c r="B754" s="142" t="s">
        <v>1534</v>
      </c>
      <c r="C754" s="66">
        <v>15051.62</v>
      </c>
      <c r="D754" s="67" t="s">
        <v>1533</v>
      </c>
    </row>
    <row r="755" spans="1:4">
      <c r="A755" s="67" t="s">
        <v>1535</v>
      </c>
      <c r="B755" s="142" t="s">
        <v>1536</v>
      </c>
      <c r="C755" s="66">
        <v>6270.25</v>
      </c>
      <c r="D755" s="67" t="s">
        <v>1535</v>
      </c>
    </row>
    <row r="756" spans="1:4">
      <c r="A756" s="6" t="s">
        <v>1535</v>
      </c>
      <c r="B756" s="21" t="s">
        <v>1536</v>
      </c>
      <c r="C756" s="66">
        <v>6270.25</v>
      </c>
      <c r="D756" s="6" t="s">
        <v>1535</v>
      </c>
    </row>
    <row r="757" spans="1:4">
      <c r="A757" s="67" t="s">
        <v>1537</v>
      </c>
      <c r="B757" s="142" t="s">
        <v>1538</v>
      </c>
      <c r="C757" s="66">
        <v>3808.76</v>
      </c>
      <c r="D757" s="67" t="s">
        <v>1537</v>
      </c>
    </row>
    <row r="758" spans="1:4">
      <c r="A758" s="6" t="s">
        <v>1537</v>
      </c>
      <c r="B758" s="21" t="s">
        <v>1538</v>
      </c>
      <c r="C758" s="66">
        <v>3808.76</v>
      </c>
      <c r="D758" s="6" t="s">
        <v>1537</v>
      </c>
    </row>
    <row r="759" spans="1:4">
      <c r="A759" s="67" t="s">
        <v>1539</v>
      </c>
      <c r="B759" s="142" t="s">
        <v>1540</v>
      </c>
      <c r="C759" s="66">
        <v>6270.25</v>
      </c>
      <c r="D759" s="67" t="s">
        <v>1539</v>
      </c>
    </row>
    <row r="760" spans="1:4">
      <c r="A760" s="6" t="s">
        <v>1539</v>
      </c>
      <c r="B760" s="21" t="s">
        <v>1540</v>
      </c>
      <c r="C760" s="66">
        <v>6270.25</v>
      </c>
      <c r="D760" s="6" t="s">
        <v>1539</v>
      </c>
    </row>
    <row r="761" spans="1:4">
      <c r="A761" s="67" t="s">
        <v>1541</v>
      </c>
      <c r="B761" s="142" t="s">
        <v>1542</v>
      </c>
      <c r="C761" s="66">
        <v>6270.25</v>
      </c>
      <c r="D761" s="67" t="s">
        <v>1541</v>
      </c>
    </row>
    <row r="762" spans="1:4">
      <c r="A762" s="6" t="s">
        <v>1541</v>
      </c>
      <c r="B762" s="21" t="s">
        <v>1542</v>
      </c>
      <c r="C762" s="66">
        <v>6270.25</v>
      </c>
      <c r="D762" s="6" t="s">
        <v>1541</v>
      </c>
    </row>
    <row r="763" spans="1:4">
      <c r="A763" s="67" t="s">
        <v>1543</v>
      </c>
      <c r="B763" s="142" t="s">
        <v>1544</v>
      </c>
      <c r="C763" s="66">
        <v>12541.77</v>
      </c>
      <c r="D763" s="67" t="s">
        <v>1543</v>
      </c>
    </row>
    <row r="764" spans="1:4">
      <c r="A764" s="67" t="s">
        <v>1545</v>
      </c>
      <c r="B764" s="142" t="s">
        <v>1546</v>
      </c>
      <c r="C764" s="66">
        <v>5319.43</v>
      </c>
      <c r="D764" s="67" t="s">
        <v>1545</v>
      </c>
    </row>
    <row r="765" spans="1:4">
      <c r="A765" s="6" t="s">
        <v>1547</v>
      </c>
      <c r="B765" s="21" t="s">
        <v>1548</v>
      </c>
      <c r="C765" s="66">
        <v>12541.77</v>
      </c>
      <c r="D765" s="6" t="s">
        <v>1547</v>
      </c>
    </row>
    <row r="766" spans="1:4">
      <c r="A766" s="6" t="s">
        <v>1549</v>
      </c>
      <c r="B766" s="21" t="s">
        <v>1550</v>
      </c>
      <c r="C766" s="66">
        <v>12541.77</v>
      </c>
      <c r="D766" s="6" t="s">
        <v>1549</v>
      </c>
    </row>
    <row r="767" spans="1:4">
      <c r="A767" s="6" t="s">
        <v>1551</v>
      </c>
      <c r="B767" s="21" t="s">
        <v>1552</v>
      </c>
      <c r="C767" s="66">
        <v>6159.37</v>
      </c>
      <c r="D767" s="6" t="s">
        <v>1551</v>
      </c>
    </row>
    <row r="768" spans="1:4">
      <c r="A768" s="6" t="s">
        <v>1553</v>
      </c>
      <c r="B768" s="21" t="s">
        <v>1554</v>
      </c>
      <c r="C768" s="66">
        <v>6159.37</v>
      </c>
      <c r="D768" s="6" t="s">
        <v>1553</v>
      </c>
    </row>
    <row r="769" spans="1:4">
      <c r="A769" s="6" t="s">
        <v>1555</v>
      </c>
      <c r="B769" s="21" t="s">
        <v>1556</v>
      </c>
      <c r="C769" s="66">
        <v>6159.37</v>
      </c>
      <c r="D769" s="6" t="s">
        <v>1555</v>
      </c>
    </row>
    <row r="770" spans="1:4">
      <c r="A770" s="6" t="s">
        <v>1557</v>
      </c>
      <c r="B770" s="21" t="s">
        <v>1558</v>
      </c>
      <c r="C770" s="66">
        <v>4124.32</v>
      </c>
      <c r="D770" s="6" t="s">
        <v>1557</v>
      </c>
    </row>
    <row r="771" spans="1:4">
      <c r="A771" s="6" t="s">
        <v>1559</v>
      </c>
      <c r="B771" s="21" t="s">
        <v>1560</v>
      </c>
      <c r="C771" s="66">
        <v>5170.1899999999996</v>
      </c>
      <c r="D771" s="6" t="s">
        <v>1559</v>
      </c>
    </row>
    <row r="772" spans="1:4">
      <c r="A772" s="6" t="s">
        <v>1561</v>
      </c>
      <c r="B772" s="21" t="s">
        <v>1562</v>
      </c>
      <c r="C772" s="66">
        <v>802.44</v>
      </c>
      <c r="D772" s="6" t="s">
        <v>1561</v>
      </c>
    </row>
    <row r="773" spans="1:4">
      <c r="A773" s="6" t="s">
        <v>1563</v>
      </c>
      <c r="B773" s="21" t="s">
        <v>1564</v>
      </c>
      <c r="C773" s="66">
        <v>934.16</v>
      </c>
      <c r="D773" s="6" t="s">
        <v>1563</v>
      </c>
    </row>
    <row r="774" spans="1:4">
      <c r="A774" s="6" t="s">
        <v>1565</v>
      </c>
      <c r="B774" s="21" t="s">
        <v>1566</v>
      </c>
      <c r="C774" s="66">
        <v>298.45999999999998</v>
      </c>
      <c r="D774" s="6" t="s">
        <v>1565</v>
      </c>
    </row>
    <row r="775" spans="1:4">
      <c r="A775" s="6" t="s">
        <v>1567</v>
      </c>
      <c r="B775" s="21" t="s">
        <v>1568</v>
      </c>
      <c r="C775" s="66">
        <v>8697.99</v>
      </c>
      <c r="D775" s="6" t="s">
        <v>1567</v>
      </c>
    </row>
    <row r="776" spans="1:4">
      <c r="A776" s="6" t="s">
        <v>1569</v>
      </c>
      <c r="B776" s="21" t="s">
        <v>1570</v>
      </c>
      <c r="C776" s="66">
        <v>897.06</v>
      </c>
      <c r="D776" s="6" t="s">
        <v>1569</v>
      </c>
    </row>
    <row r="777" spans="1:4">
      <c r="A777" s="6" t="s">
        <v>1571</v>
      </c>
      <c r="B777" s="21" t="s">
        <v>1572</v>
      </c>
      <c r="C777" s="66">
        <v>4117.2299999999996</v>
      </c>
      <c r="D777" s="6" t="s">
        <v>1571</v>
      </c>
    </row>
    <row r="778" spans="1:4">
      <c r="A778" s="6" t="s">
        <v>1573</v>
      </c>
      <c r="B778" s="21" t="s">
        <v>1574</v>
      </c>
      <c r="C778" s="66">
        <v>8546.25</v>
      </c>
      <c r="D778" s="6" t="s">
        <v>1573</v>
      </c>
    </row>
    <row r="779" spans="1:4">
      <c r="A779" s="6" t="s">
        <v>1575</v>
      </c>
      <c r="B779" s="21" t="s">
        <v>1576</v>
      </c>
      <c r="C779" s="66">
        <v>2034.65</v>
      </c>
      <c r="D779" s="6" t="s">
        <v>1575</v>
      </c>
    </row>
    <row r="780" spans="1:4">
      <c r="A780" s="67" t="s">
        <v>1577</v>
      </c>
      <c r="B780" s="142" t="s">
        <v>1578</v>
      </c>
      <c r="C780" s="66">
        <v>3565.74</v>
      </c>
      <c r="D780" s="67" t="s">
        <v>1577</v>
      </c>
    </row>
    <row r="781" spans="1:4">
      <c r="A781" s="67" t="s">
        <v>1579</v>
      </c>
      <c r="B781" s="142" t="s">
        <v>1580</v>
      </c>
      <c r="C781" s="66">
        <v>3565.74</v>
      </c>
      <c r="D781" s="67" t="s">
        <v>1579</v>
      </c>
    </row>
    <row r="782" spans="1:4">
      <c r="A782" s="67" t="s">
        <v>1581</v>
      </c>
      <c r="B782" s="142" t="s">
        <v>1582</v>
      </c>
      <c r="C782" s="66">
        <v>3565.74</v>
      </c>
      <c r="D782" s="67" t="s">
        <v>1581</v>
      </c>
    </row>
    <row r="783" spans="1:4">
      <c r="A783" s="67" t="s">
        <v>1583</v>
      </c>
      <c r="B783" s="142" t="s">
        <v>1584</v>
      </c>
      <c r="C783" s="66">
        <v>3118.87</v>
      </c>
      <c r="D783" s="67" t="s">
        <v>1583</v>
      </c>
    </row>
    <row r="784" spans="1:4">
      <c r="A784" s="67" t="s">
        <v>1585</v>
      </c>
      <c r="B784" s="142" t="s">
        <v>1586</v>
      </c>
      <c r="C784" s="66">
        <v>6663.35</v>
      </c>
      <c r="D784" s="67" t="s">
        <v>1585</v>
      </c>
    </row>
    <row r="785" spans="1:4">
      <c r="A785" s="67" t="s">
        <v>1587</v>
      </c>
      <c r="B785" s="142" t="s">
        <v>1588</v>
      </c>
      <c r="C785" s="66">
        <v>179.67</v>
      </c>
      <c r="D785" s="67" t="s">
        <v>1587</v>
      </c>
    </row>
    <row r="786" spans="1:4">
      <c r="A786" s="67" t="s">
        <v>1589</v>
      </c>
      <c r="B786" s="142" t="s">
        <v>1590</v>
      </c>
      <c r="C786" s="66">
        <v>7093.12</v>
      </c>
      <c r="D786" s="67" t="s">
        <v>1589</v>
      </c>
    </row>
    <row r="787" spans="1:4">
      <c r="A787" s="67" t="s">
        <v>1591</v>
      </c>
      <c r="B787" s="142" t="s">
        <v>1592</v>
      </c>
      <c r="C787" s="66">
        <v>7093.12</v>
      </c>
      <c r="D787" s="67" t="s">
        <v>1591</v>
      </c>
    </row>
    <row r="788" spans="1:4">
      <c r="A788" s="67" t="s">
        <v>1593</v>
      </c>
      <c r="B788" s="142" t="s">
        <v>1594</v>
      </c>
      <c r="C788" s="66">
        <v>7093.12</v>
      </c>
      <c r="D788" s="67" t="s">
        <v>1593</v>
      </c>
    </row>
    <row r="789" spans="1:4">
      <c r="A789" s="67" t="s">
        <v>1595</v>
      </c>
      <c r="B789" s="142" t="s">
        <v>1596</v>
      </c>
      <c r="C789" s="66">
        <v>5339.43</v>
      </c>
      <c r="D789" s="67" t="s">
        <v>1595</v>
      </c>
    </row>
    <row r="790" spans="1:4">
      <c r="A790" s="6" t="s">
        <v>1597</v>
      </c>
      <c r="B790" s="21" t="s">
        <v>1598</v>
      </c>
      <c r="C790" s="66">
        <v>4232.28</v>
      </c>
      <c r="D790" s="6" t="s">
        <v>1597</v>
      </c>
    </row>
    <row r="791" spans="1:4">
      <c r="A791" s="6" t="s">
        <v>1599</v>
      </c>
      <c r="B791" s="21" t="s">
        <v>1600</v>
      </c>
      <c r="C791" s="66">
        <v>2323.1</v>
      </c>
      <c r="D791" s="6" t="s">
        <v>1599</v>
      </c>
    </row>
    <row r="792" spans="1:4">
      <c r="A792" s="6" t="s">
        <v>1601</v>
      </c>
      <c r="B792" s="21" t="s">
        <v>1602</v>
      </c>
      <c r="C792" s="66">
        <v>2992.98</v>
      </c>
      <c r="D792" s="6" t="s">
        <v>1601</v>
      </c>
    </row>
    <row r="793" spans="1:4">
      <c r="A793" s="6" t="s">
        <v>1603</v>
      </c>
      <c r="B793" s="21" t="s">
        <v>1604</v>
      </c>
      <c r="C793" s="66">
        <v>2651.17</v>
      </c>
      <c r="D793" s="6" t="s">
        <v>1603</v>
      </c>
    </row>
    <row r="794" spans="1:4">
      <c r="A794" s="6" t="s">
        <v>1605</v>
      </c>
      <c r="B794" s="21" t="s">
        <v>1606</v>
      </c>
      <c r="C794" s="66">
        <v>3605.75</v>
      </c>
      <c r="D794" s="6" t="s">
        <v>1605</v>
      </c>
    </row>
    <row r="795" spans="1:4">
      <c r="A795" s="6" t="s">
        <v>1607</v>
      </c>
      <c r="B795" s="21" t="s">
        <v>1608</v>
      </c>
      <c r="C795" s="66">
        <v>4328.57</v>
      </c>
      <c r="D795" s="6" t="s">
        <v>1607</v>
      </c>
    </row>
    <row r="796" spans="1:4">
      <c r="A796" s="6" t="s">
        <v>1609</v>
      </c>
      <c r="B796" s="21" t="s">
        <v>1610</v>
      </c>
      <c r="C796" s="66">
        <v>7956.84</v>
      </c>
      <c r="D796" s="6" t="s">
        <v>1609</v>
      </c>
    </row>
    <row r="797" spans="1:4">
      <c r="A797" s="67" t="s">
        <v>1611</v>
      </c>
      <c r="B797" s="17" t="s">
        <v>1612</v>
      </c>
      <c r="C797" s="66">
        <v>9800.56</v>
      </c>
      <c r="D797" s="67" t="s">
        <v>1611</v>
      </c>
    </row>
    <row r="798" spans="1:4">
      <c r="A798" s="67" t="s">
        <v>1613</v>
      </c>
      <c r="B798" s="142" t="s">
        <v>1614</v>
      </c>
      <c r="C798" s="66">
        <v>9800.56</v>
      </c>
      <c r="D798" s="67" t="s">
        <v>1613</v>
      </c>
    </row>
    <row r="799" spans="1:4">
      <c r="A799" s="67" t="s">
        <v>1615</v>
      </c>
      <c r="B799" s="17" t="s">
        <v>1616</v>
      </c>
      <c r="C799" s="66">
        <v>3908.8</v>
      </c>
      <c r="D799" s="67" t="s">
        <v>1615</v>
      </c>
    </row>
    <row r="800" spans="1:4">
      <c r="A800" s="69" t="s">
        <v>1617</v>
      </c>
      <c r="B800" s="142" t="s">
        <v>1618</v>
      </c>
      <c r="C800" s="66">
        <v>11757.67</v>
      </c>
      <c r="D800" s="69" t="s">
        <v>1617</v>
      </c>
    </row>
    <row r="801" spans="1:4">
      <c r="A801" s="67" t="s">
        <v>1619</v>
      </c>
      <c r="B801" s="17" t="s">
        <v>1620</v>
      </c>
      <c r="C801" s="66">
        <v>10555.06</v>
      </c>
      <c r="D801" s="67" t="s">
        <v>1619</v>
      </c>
    </row>
    <row r="802" spans="1:4">
      <c r="A802" s="67" t="s">
        <v>1621</v>
      </c>
      <c r="B802" s="142" t="s">
        <v>1622</v>
      </c>
      <c r="C802" s="66">
        <v>12667.65</v>
      </c>
      <c r="D802" s="67" t="s">
        <v>1621</v>
      </c>
    </row>
    <row r="803" spans="1:4">
      <c r="A803" s="67" t="s">
        <v>1623</v>
      </c>
      <c r="B803" s="142" t="s">
        <v>1624</v>
      </c>
      <c r="C803" s="66">
        <v>3683.7</v>
      </c>
      <c r="D803" s="67" t="s">
        <v>1623</v>
      </c>
    </row>
    <row r="804" spans="1:4">
      <c r="A804" s="67" t="s">
        <v>1625</v>
      </c>
      <c r="B804" s="142" t="s">
        <v>1626</v>
      </c>
      <c r="C804" s="66">
        <v>4141.82</v>
      </c>
      <c r="D804" s="67" t="s">
        <v>1625</v>
      </c>
    </row>
    <row r="805" spans="1:4">
      <c r="A805" s="67" t="s">
        <v>1627</v>
      </c>
      <c r="B805" s="142" t="s">
        <v>1628</v>
      </c>
      <c r="C805" s="66">
        <v>3683.7</v>
      </c>
      <c r="D805" s="67" t="s">
        <v>1627</v>
      </c>
    </row>
    <row r="806" spans="1:4">
      <c r="A806" s="67" t="s">
        <v>1629</v>
      </c>
      <c r="B806" s="142" t="s">
        <v>1630</v>
      </c>
      <c r="C806" s="66">
        <v>3683.7</v>
      </c>
      <c r="D806" s="67" t="s">
        <v>1629</v>
      </c>
    </row>
    <row r="807" spans="1:4">
      <c r="A807" s="67" t="s">
        <v>1631</v>
      </c>
      <c r="B807" s="142" t="s">
        <v>1632</v>
      </c>
      <c r="C807" s="66">
        <v>3015.08</v>
      </c>
      <c r="D807" s="67" t="s">
        <v>1631</v>
      </c>
    </row>
    <row r="808" spans="1:4">
      <c r="A808" s="67" t="s">
        <v>1633</v>
      </c>
      <c r="B808" s="142" t="s">
        <v>1634</v>
      </c>
      <c r="C808" s="66">
        <v>2757.05</v>
      </c>
      <c r="D808" s="67" t="s">
        <v>1633</v>
      </c>
    </row>
    <row r="809" spans="1:4">
      <c r="A809" s="67" t="s">
        <v>1635</v>
      </c>
      <c r="B809" s="142" t="s">
        <v>1636</v>
      </c>
      <c r="C809" s="66">
        <v>3015.08</v>
      </c>
      <c r="D809" s="67" t="s">
        <v>1635</v>
      </c>
    </row>
    <row r="810" spans="1:4">
      <c r="A810" s="67" t="s">
        <v>1637</v>
      </c>
      <c r="B810" s="142" t="s">
        <v>1638</v>
      </c>
      <c r="C810" s="66">
        <v>3015.08</v>
      </c>
      <c r="D810" s="67" t="s">
        <v>1637</v>
      </c>
    </row>
    <row r="811" spans="1:4">
      <c r="A811" s="67" t="s">
        <v>1639</v>
      </c>
      <c r="B811" s="142" t="s">
        <v>1640</v>
      </c>
      <c r="C811" s="66">
        <v>6543.72</v>
      </c>
      <c r="D811" s="67" t="s">
        <v>1639</v>
      </c>
    </row>
    <row r="812" spans="1:4">
      <c r="A812" s="67" t="s">
        <v>1641</v>
      </c>
      <c r="B812" s="142" t="s">
        <v>1642</v>
      </c>
      <c r="C812" s="66">
        <v>223.02</v>
      </c>
      <c r="D812" s="67" t="s">
        <v>1641</v>
      </c>
    </row>
    <row r="813" spans="1:4">
      <c r="A813" s="67" t="s">
        <v>1643</v>
      </c>
      <c r="B813" s="142" t="s">
        <v>1644</v>
      </c>
      <c r="C813" s="66">
        <v>7121.89</v>
      </c>
      <c r="D813" s="67" t="s">
        <v>1643</v>
      </c>
    </row>
    <row r="814" spans="1:4">
      <c r="A814" s="67" t="s">
        <v>1645</v>
      </c>
      <c r="B814" s="142" t="s">
        <v>1646</v>
      </c>
      <c r="C814" s="66">
        <v>2705.78</v>
      </c>
      <c r="D814" s="67" t="s">
        <v>1645</v>
      </c>
    </row>
    <row r="815" spans="1:4">
      <c r="A815" s="67" t="s">
        <v>1647</v>
      </c>
      <c r="B815" s="142" t="s">
        <v>1648</v>
      </c>
      <c r="C815" s="66">
        <v>2717.44</v>
      </c>
      <c r="D815" s="67" t="s">
        <v>1647</v>
      </c>
    </row>
    <row r="816" spans="1:4">
      <c r="A816" s="67" t="s">
        <v>1649</v>
      </c>
      <c r="B816" s="142" t="s">
        <v>1650</v>
      </c>
      <c r="C816" s="66">
        <v>2705.78</v>
      </c>
      <c r="D816" s="67" t="s">
        <v>1649</v>
      </c>
    </row>
    <row r="817" spans="1:4">
      <c r="A817" s="67" t="s">
        <v>1651</v>
      </c>
      <c r="B817" s="142" t="s">
        <v>1652</v>
      </c>
      <c r="C817" s="66">
        <v>2705.78</v>
      </c>
      <c r="D817" s="67" t="s">
        <v>1651</v>
      </c>
    </row>
    <row r="818" spans="1:4">
      <c r="A818" s="67" t="s">
        <v>1653</v>
      </c>
      <c r="B818" s="142" t="s">
        <v>1654</v>
      </c>
      <c r="C818" s="66">
        <v>265.95</v>
      </c>
      <c r="D818" s="67" t="s">
        <v>1653</v>
      </c>
    </row>
    <row r="819" spans="1:4">
      <c r="A819" s="67" t="s">
        <v>1655</v>
      </c>
      <c r="B819" s="142" t="s">
        <v>1656</v>
      </c>
      <c r="C819" s="66">
        <v>3383.99</v>
      </c>
      <c r="D819" s="67" t="s">
        <v>1655</v>
      </c>
    </row>
    <row r="820" spans="1:4">
      <c r="A820" s="67" t="s">
        <v>1657</v>
      </c>
      <c r="B820" s="142" t="s">
        <v>1658</v>
      </c>
      <c r="C820" s="66">
        <v>3396.5</v>
      </c>
      <c r="D820" s="67" t="s">
        <v>1657</v>
      </c>
    </row>
    <row r="821" spans="1:4">
      <c r="A821" s="67" t="s">
        <v>1659</v>
      </c>
      <c r="B821" s="142" t="s">
        <v>1660</v>
      </c>
      <c r="C821" s="66">
        <v>3383.99</v>
      </c>
      <c r="D821" s="67" t="s">
        <v>1659</v>
      </c>
    </row>
    <row r="822" spans="1:4">
      <c r="A822" s="67" t="s">
        <v>1661</v>
      </c>
      <c r="B822" s="142" t="s">
        <v>1662</v>
      </c>
      <c r="C822" s="66">
        <v>3383.99</v>
      </c>
      <c r="D822" s="67" t="s">
        <v>1661</v>
      </c>
    </row>
    <row r="823" spans="1:4">
      <c r="A823" s="67" t="s">
        <v>1663</v>
      </c>
      <c r="B823" s="142" t="s">
        <v>1664</v>
      </c>
      <c r="C823" s="66">
        <v>3551.56</v>
      </c>
      <c r="D823" s="67" t="s">
        <v>1663</v>
      </c>
    </row>
    <row r="824" spans="1:4">
      <c r="A824" s="67" t="s">
        <v>1665</v>
      </c>
      <c r="B824" s="142" t="s">
        <v>1666</v>
      </c>
      <c r="C824" s="66">
        <v>3128.04</v>
      </c>
      <c r="D824" s="67" t="s">
        <v>1665</v>
      </c>
    </row>
    <row r="825" spans="1:4">
      <c r="A825" s="67" t="s">
        <v>1667</v>
      </c>
      <c r="B825" s="142" t="s">
        <v>1668</v>
      </c>
      <c r="C825" s="66">
        <v>3551.56</v>
      </c>
      <c r="D825" s="67" t="s">
        <v>1667</v>
      </c>
    </row>
    <row r="826" spans="1:4">
      <c r="A826" s="67" t="s">
        <v>1669</v>
      </c>
      <c r="B826" s="142" t="s">
        <v>1670</v>
      </c>
      <c r="C826" s="66">
        <v>3551.56</v>
      </c>
      <c r="D826" s="67" t="s">
        <v>1669</v>
      </c>
    </row>
    <row r="827" spans="1:4">
      <c r="A827" s="67" t="s">
        <v>1671</v>
      </c>
      <c r="B827" s="142" t="s">
        <v>1672</v>
      </c>
      <c r="C827" s="66">
        <v>4262.71</v>
      </c>
      <c r="D827" s="67" t="s">
        <v>1671</v>
      </c>
    </row>
    <row r="828" spans="1:4">
      <c r="A828" s="67" t="s">
        <v>1673</v>
      </c>
      <c r="B828" s="142" t="s">
        <v>1674</v>
      </c>
      <c r="C828" s="66">
        <v>3804.17</v>
      </c>
      <c r="D828" s="67" t="s">
        <v>1673</v>
      </c>
    </row>
    <row r="829" spans="1:4">
      <c r="A829" s="67" t="s">
        <v>1675</v>
      </c>
      <c r="B829" s="142" t="s">
        <v>1676</v>
      </c>
      <c r="C829" s="66">
        <v>4262.71</v>
      </c>
      <c r="D829" s="67" t="s">
        <v>1675</v>
      </c>
    </row>
    <row r="830" spans="1:4">
      <c r="A830" s="67" t="s">
        <v>1677</v>
      </c>
      <c r="B830" s="142" t="s">
        <v>1678</v>
      </c>
      <c r="C830" s="66">
        <v>4262.71</v>
      </c>
      <c r="D830" s="67" t="s">
        <v>1677</v>
      </c>
    </row>
    <row r="831" spans="1:4">
      <c r="A831" s="67" t="s">
        <v>1679</v>
      </c>
      <c r="B831" s="142" t="s">
        <v>1680</v>
      </c>
      <c r="C831" s="66">
        <v>4736.67</v>
      </c>
      <c r="D831" s="67" t="s">
        <v>1679</v>
      </c>
    </row>
    <row r="832" spans="1:4">
      <c r="A832" s="67" t="s">
        <v>1681</v>
      </c>
      <c r="B832" s="142" t="s">
        <v>1682</v>
      </c>
      <c r="C832" s="66">
        <v>4726.25</v>
      </c>
      <c r="D832" s="67" t="s">
        <v>1681</v>
      </c>
    </row>
    <row r="833" spans="1:4">
      <c r="A833" s="67" t="s">
        <v>1683</v>
      </c>
      <c r="B833" s="142" t="s">
        <v>1682</v>
      </c>
      <c r="C833" s="66">
        <v>4726.25</v>
      </c>
      <c r="D833" s="67" t="s">
        <v>1683</v>
      </c>
    </row>
    <row r="834" spans="1:4">
      <c r="A834" s="67" t="s">
        <v>1684</v>
      </c>
      <c r="B834" s="142" t="s">
        <v>1685</v>
      </c>
      <c r="C834" s="66">
        <v>4736.67</v>
      </c>
      <c r="D834" s="67" t="s">
        <v>1684</v>
      </c>
    </row>
    <row r="835" spans="1:4">
      <c r="A835" s="67" t="s">
        <v>1686</v>
      </c>
      <c r="B835" s="142" t="s">
        <v>1687</v>
      </c>
      <c r="C835" s="66">
        <v>4736.67</v>
      </c>
      <c r="D835" s="67" t="s">
        <v>1686</v>
      </c>
    </row>
    <row r="836" spans="1:4">
      <c r="A836" s="67" t="s">
        <v>1688</v>
      </c>
      <c r="B836" s="142" t="s">
        <v>1689</v>
      </c>
      <c r="C836" s="66">
        <v>5684.58</v>
      </c>
      <c r="D836" s="67" t="s">
        <v>1688</v>
      </c>
    </row>
    <row r="837" spans="1:4">
      <c r="A837" s="67" t="s">
        <v>1690</v>
      </c>
      <c r="B837" s="142" t="s">
        <v>1691</v>
      </c>
      <c r="C837" s="66">
        <v>5672.5</v>
      </c>
      <c r="D837" s="67" t="s">
        <v>1690</v>
      </c>
    </row>
    <row r="838" spans="1:4">
      <c r="A838" s="67" t="s">
        <v>1692</v>
      </c>
      <c r="B838" s="142" t="s">
        <v>1693</v>
      </c>
      <c r="C838" s="66">
        <v>5684.58</v>
      </c>
      <c r="D838" s="67" t="s">
        <v>1692</v>
      </c>
    </row>
    <row r="839" spans="1:4">
      <c r="A839" s="67" t="s">
        <v>1694</v>
      </c>
      <c r="B839" s="142" t="s">
        <v>1695</v>
      </c>
      <c r="C839" s="66">
        <v>5684.58</v>
      </c>
      <c r="D839" s="67" t="s">
        <v>1694</v>
      </c>
    </row>
    <row r="840" spans="1:4">
      <c r="A840" s="67" t="s">
        <v>1696</v>
      </c>
      <c r="B840" s="142" t="s">
        <v>1697</v>
      </c>
      <c r="C840" s="66">
        <v>994.6</v>
      </c>
      <c r="D840" s="67" t="s">
        <v>1696</v>
      </c>
    </row>
    <row r="841" spans="1:4">
      <c r="A841" s="67" t="s">
        <v>1698</v>
      </c>
      <c r="B841" s="142" t="s">
        <v>1699</v>
      </c>
      <c r="C841" s="66">
        <v>3554.06</v>
      </c>
      <c r="D841" s="67" t="s">
        <v>1698</v>
      </c>
    </row>
    <row r="842" spans="1:4">
      <c r="A842" s="67" t="s">
        <v>1700</v>
      </c>
      <c r="B842" s="142" t="s">
        <v>1701</v>
      </c>
      <c r="C842" s="66">
        <v>5494.08</v>
      </c>
      <c r="D842" s="67" t="s">
        <v>1700</v>
      </c>
    </row>
    <row r="843" spans="1:4">
      <c r="A843" s="67" t="s">
        <v>1702</v>
      </c>
      <c r="B843" s="142" t="s">
        <v>1703</v>
      </c>
      <c r="C843" s="66">
        <v>5494.08</v>
      </c>
      <c r="D843" s="67" t="s">
        <v>1702</v>
      </c>
    </row>
    <row r="844" spans="1:4">
      <c r="A844" s="67" t="s">
        <v>1704</v>
      </c>
      <c r="B844" s="142" t="s">
        <v>1705</v>
      </c>
      <c r="C844" s="66">
        <v>5494.08</v>
      </c>
      <c r="D844" s="67" t="s">
        <v>1704</v>
      </c>
    </row>
    <row r="845" spans="1:4">
      <c r="A845" s="67" t="s">
        <v>1706</v>
      </c>
      <c r="B845" s="142" t="s">
        <v>1707</v>
      </c>
      <c r="C845" s="66">
        <v>6591.65</v>
      </c>
      <c r="D845" s="67" t="s">
        <v>1706</v>
      </c>
    </row>
    <row r="846" spans="1:4">
      <c r="A846" s="67" t="s">
        <v>1708</v>
      </c>
      <c r="B846" s="142" t="s">
        <v>1709</v>
      </c>
      <c r="C846" s="66">
        <v>6591.65</v>
      </c>
      <c r="D846" s="67" t="s">
        <v>1708</v>
      </c>
    </row>
    <row r="847" spans="1:4">
      <c r="A847" s="67" t="s">
        <v>1710</v>
      </c>
      <c r="B847" s="142" t="s">
        <v>1711</v>
      </c>
      <c r="C847" s="66">
        <v>6591.65</v>
      </c>
      <c r="D847" s="67" t="s">
        <v>1710</v>
      </c>
    </row>
    <row r="848" spans="1:4">
      <c r="A848" s="6" t="s">
        <v>1712</v>
      </c>
      <c r="B848" s="21" t="s">
        <v>1713</v>
      </c>
      <c r="C848" s="66">
        <v>1658.64</v>
      </c>
      <c r="D848" s="6" t="s">
        <v>1712</v>
      </c>
    </row>
    <row r="849" spans="1:4">
      <c r="A849" s="6" t="s">
        <v>1714</v>
      </c>
      <c r="B849" s="21" t="s">
        <v>1715</v>
      </c>
      <c r="C849" s="66">
        <v>1257.6400000000001</v>
      </c>
      <c r="D849" s="6" t="s">
        <v>1714</v>
      </c>
    </row>
    <row r="850" spans="1:4">
      <c r="A850" s="6" t="s">
        <v>1716</v>
      </c>
      <c r="B850" s="21" t="s">
        <v>1717</v>
      </c>
      <c r="C850" s="66">
        <v>1658.64</v>
      </c>
      <c r="D850" s="6" t="s">
        <v>1716</v>
      </c>
    </row>
    <row r="851" spans="1:4">
      <c r="A851" s="6" t="s">
        <v>1718</v>
      </c>
      <c r="B851" s="21" t="s">
        <v>1719</v>
      </c>
      <c r="C851" s="66">
        <v>1658.64</v>
      </c>
      <c r="D851" s="6" t="s">
        <v>1718</v>
      </c>
    </row>
    <row r="852" spans="1:4">
      <c r="A852" s="70" t="s">
        <v>1720</v>
      </c>
      <c r="B852" s="144" t="s">
        <v>1721</v>
      </c>
      <c r="C852" s="66">
        <v>2310.1799999999998</v>
      </c>
      <c r="D852" s="70" t="s">
        <v>1720</v>
      </c>
    </row>
    <row r="853" spans="1:4">
      <c r="A853" s="70" t="s">
        <v>1722</v>
      </c>
      <c r="B853" s="144" t="s">
        <v>1723</v>
      </c>
      <c r="C853" s="66">
        <v>1933.35</v>
      </c>
      <c r="D853" s="70" t="s">
        <v>1722</v>
      </c>
    </row>
    <row r="854" spans="1:4">
      <c r="A854" s="70" t="s">
        <v>1724</v>
      </c>
      <c r="B854" s="144" t="s">
        <v>1725</v>
      </c>
      <c r="C854" s="66">
        <v>2310.1799999999998</v>
      </c>
      <c r="D854" s="70" t="s">
        <v>1724</v>
      </c>
    </row>
    <row r="855" spans="1:4">
      <c r="A855" s="70" t="s">
        <v>1726</v>
      </c>
      <c r="B855" s="144" t="s">
        <v>1727</v>
      </c>
      <c r="C855" s="66">
        <v>2310.1799999999998</v>
      </c>
      <c r="D855" s="70" t="s">
        <v>1726</v>
      </c>
    </row>
    <row r="856" spans="1:4">
      <c r="A856" s="70" t="s">
        <v>1728</v>
      </c>
      <c r="B856" s="144" t="s">
        <v>1729</v>
      </c>
      <c r="C856" s="66">
        <v>3985.51</v>
      </c>
      <c r="D856" s="70" t="s">
        <v>1728</v>
      </c>
    </row>
    <row r="857" spans="1:4">
      <c r="A857" s="70" t="s">
        <v>1730</v>
      </c>
      <c r="B857" s="144" t="s">
        <v>1731</v>
      </c>
      <c r="C857" s="66">
        <v>3608.25</v>
      </c>
      <c r="D857" s="70" t="s">
        <v>1730</v>
      </c>
    </row>
    <row r="858" spans="1:4">
      <c r="A858" s="70" t="s">
        <v>1732</v>
      </c>
      <c r="B858" s="144" t="s">
        <v>1733</v>
      </c>
      <c r="C858" s="66">
        <v>3985.51</v>
      </c>
      <c r="D858" s="70" t="s">
        <v>1732</v>
      </c>
    </row>
    <row r="859" spans="1:4">
      <c r="A859" s="70" t="s">
        <v>1734</v>
      </c>
      <c r="B859" s="144" t="s">
        <v>1735</v>
      </c>
      <c r="C859" s="66">
        <v>3985.51</v>
      </c>
      <c r="D859" s="70" t="s">
        <v>1734</v>
      </c>
    </row>
    <row r="860" spans="1:4">
      <c r="A860" s="70" t="s">
        <v>1741</v>
      </c>
      <c r="B860" s="144" t="s">
        <v>1736</v>
      </c>
      <c r="C860" s="66">
        <v>1300.99</v>
      </c>
      <c r="D860" s="70" t="s">
        <v>1741</v>
      </c>
    </row>
    <row r="861" spans="1:4">
      <c r="A861" s="70" t="s">
        <v>1737</v>
      </c>
      <c r="B861" s="144" t="s">
        <v>1738</v>
      </c>
      <c r="C861" s="66">
        <v>1300.99</v>
      </c>
      <c r="D861" s="70" t="s">
        <v>1737</v>
      </c>
    </row>
    <row r="862" spans="1:4">
      <c r="A862" s="70" t="s">
        <v>1739</v>
      </c>
      <c r="B862" s="144" t="s">
        <v>1740</v>
      </c>
      <c r="C862" s="66">
        <v>1300.99</v>
      </c>
      <c r="D862" s="70" t="s">
        <v>1739</v>
      </c>
    </row>
    <row r="863" spans="1:4">
      <c r="A863" s="70" t="s">
        <v>1741</v>
      </c>
      <c r="B863" s="144" t="s">
        <v>1742</v>
      </c>
      <c r="C863" s="66">
        <v>1300.99</v>
      </c>
      <c r="D863" s="70" t="s">
        <v>1741</v>
      </c>
    </row>
    <row r="864" spans="1:4">
      <c r="A864" s="70" t="s">
        <v>1743</v>
      </c>
      <c r="B864" s="144" t="s">
        <v>1744</v>
      </c>
      <c r="C864" s="66">
        <v>3903.81</v>
      </c>
      <c r="D864" s="70" t="s">
        <v>1743</v>
      </c>
    </row>
    <row r="865" spans="1:4">
      <c r="A865" s="70" t="s">
        <v>1745</v>
      </c>
      <c r="B865" s="144" t="s">
        <v>1746</v>
      </c>
      <c r="C865" s="66">
        <v>5204.79</v>
      </c>
      <c r="D865" s="70" t="s">
        <v>1745</v>
      </c>
    </row>
    <row r="866" spans="1:4">
      <c r="A866" s="6" t="s">
        <v>1747</v>
      </c>
      <c r="B866" s="21" t="s">
        <v>1362</v>
      </c>
      <c r="C866" s="66">
        <v>7229.01</v>
      </c>
      <c r="D866" s="6" t="s">
        <v>1747</v>
      </c>
    </row>
    <row r="867" spans="1:4">
      <c r="A867" s="6" t="s">
        <v>1748</v>
      </c>
      <c r="B867" s="21" t="s">
        <v>1363</v>
      </c>
      <c r="C867" s="66">
        <v>284.29000000000002</v>
      </c>
      <c r="D867" s="6" t="s">
        <v>1748</v>
      </c>
    </row>
    <row r="868" spans="1:4">
      <c r="A868" s="70" t="s">
        <v>1749</v>
      </c>
      <c r="B868" s="144" t="s">
        <v>1359</v>
      </c>
      <c r="C868" s="66">
        <v>3988.43</v>
      </c>
      <c r="D868" s="70" t="s">
        <v>1749</v>
      </c>
    </row>
    <row r="869" spans="1:4">
      <c r="A869" s="70" t="s">
        <v>1750</v>
      </c>
      <c r="B869" s="144" t="s">
        <v>1358</v>
      </c>
      <c r="C869" s="66">
        <v>4231.8599999999997</v>
      </c>
      <c r="D869" s="70" t="s">
        <v>1750</v>
      </c>
    </row>
    <row r="870" spans="1:4">
      <c r="A870" s="70" t="s">
        <v>1751</v>
      </c>
      <c r="B870" s="144" t="s">
        <v>1360</v>
      </c>
      <c r="C870" s="66">
        <v>3988.43</v>
      </c>
      <c r="D870" s="70" t="s">
        <v>1751</v>
      </c>
    </row>
    <row r="871" spans="1:4">
      <c r="A871" s="70" t="s">
        <v>1752</v>
      </c>
      <c r="B871" s="144" t="s">
        <v>1361</v>
      </c>
      <c r="C871" s="66">
        <v>3988.43</v>
      </c>
      <c r="D871" s="70" t="s">
        <v>1752</v>
      </c>
    </row>
    <row r="872" spans="1:4">
      <c r="A872" s="70" t="s">
        <v>1753</v>
      </c>
      <c r="B872" s="144" t="s">
        <v>1754</v>
      </c>
      <c r="C872" s="66">
        <v>5663.74</v>
      </c>
      <c r="D872" s="70" t="s">
        <v>1753</v>
      </c>
    </row>
    <row r="873" spans="1:4">
      <c r="A873" s="70" t="s">
        <v>1755</v>
      </c>
      <c r="B873" s="144" t="s">
        <v>1756</v>
      </c>
      <c r="C873" s="66">
        <v>5907.18</v>
      </c>
      <c r="D873" s="70" t="s">
        <v>1755</v>
      </c>
    </row>
    <row r="874" spans="1:4">
      <c r="A874" s="70" t="s">
        <v>1757</v>
      </c>
      <c r="B874" s="144" t="s">
        <v>1758</v>
      </c>
      <c r="C874" s="66">
        <v>5663.74</v>
      </c>
      <c r="D874" s="70" t="s">
        <v>1757</v>
      </c>
    </row>
    <row r="875" spans="1:4">
      <c r="A875" s="70" t="s">
        <v>1759</v>
      </c>
      <c r="B875" s="144" t="s">
        <v>1760</v>
      </c>
      <c r="C875" s="66">
        <v>5663.74</v>
      </c>
      <c r="D875" s="70" t="s">
        <v>1759</v>
      </c>
    </row>
    <row r="876" spans="1:4">
      <c r="A876" s="70" t="s">
        <v>1761</v>
      </c>
      <c r="B876" s="144" t="s">
        <v>1762</v>
      </c>
      <c r="C876" s="66">
        <v>3546.14</v>
      </c>
      <c r="D876" s="70" t="s">
        <v>1761</v>
      </c>
    </row>
    <row r="877" spans="1:4">
      <c r="A877" s="6" t="s">
        <v>1763</v>
      </c>
      <c r="B877" s="21" t="s">
        <v>1764</v>
      </c>
      <c r="C877" s="66">
        <v>4433.21</v>
      </c>
      <c r="D877" s="6" t="s">
        <v>1763</v>
      </c>
    </row>
    <row r="878" spans="1:4">
      <c r="A878" s="6" t="s">
        <v>1765</v>
      </c>
      <c r="B878" s="21" t="s">
        <v>1766</v>
      </c>
      <c r="C878" s="66">
        <v>5666.24</v>
      </c>
      <c r="D878" s="6" t="s">
        <v>1765</v>
      </c>
    </row>
    <row r="879" spans="1:4">
      <c r="A879" s="6" t="s">
        <v>1767</v>
      </c>
      <c r="B879" s="21" t="s">
        <v>1768</v>
      </c>
      <c r="C879" s="66">
        <v>3546.14</v>
      </c>
      <c r="D879" s="6" t="s">
        <v>1767</v>
      </c>
    </row>
    <row r="880" spans="1:4">
      <c r="A880" s="6" t="s">
        <v>1769</v>
      </c>
      <c r="B880" s="21" t="s">
        <v>1770</v>
      </c>
      <c r="C880" s="66">
        <v>5666.24</v>
      </c>
      <c r="D880" s="6" t="s">
        <v>1769</v>
      </c>
    </row>
    <row r="881" spans="1:4">
      <c r="A881" s="6" t="s">
        <v>1771</v>
      </c>
      <c r="B881" s="21" t="s">
        <v>1772</v>
      </c>
      <c r="C881" s="66">
        <v>5666.24</v>
      </c>
      <c r="D881" s="6" t="s">
        <v>1771</v>
      </c>
    </row>
    <row r="882" spans="1:4">
      <c r="A882" s="6" t="s">
        <v>1773</v>
      </c>
      <c r="B882" s="21" t="s">
        <v>1774</v>
      </c>
      <c r="C882" s="66">
        <v>6523.7</v>
      </c>
      <c r="D882" s="6" t="s">
        <v>1773</v>
      </c>
    </row>
    <row r="883" spans="1:4">
      <c r="A883" s="6" t="s">
        <v>1775</v>
      </c>
      <c r="B883" s="21" t="s">
        <v>1776</v>
      </c>
      <c r="C883" s="66">
        <v>4433.21</v>
      </c>
      <c r="D883" s="6" t="s">
        <v>1775</v>
      </c>
    </row>
    <row r="884" spans="1:4">
      <c r="A884" s="6" t="s">
        <v>1777</v>
      </c>
      <c r="B884" s="21" t="s">
        <v>1778</v>
      </c>
      <c r="C884" s="66">
        <v>6523.7</v>
      </c>
      <c r="D884" s="6" t="s">
        <v>1777</v>
      </c>
    </row>
    <row r="885" spans="1:4">
      <c r="A885" s="6" t="s">
        <v>1779</v>
      </c>
      <c r="B885" s="21" t="s">
        <v>1780</v>
      </c>
      <c r="C885" s="66">
        <v>6523.7</v>
      </c>
      <c r="D885" s="6" t="s">
        <v>1779</v>
      </c>
    </row>
    <row r="886" spans="1:4">
      <c r="A886" s="6" t="s">
        <v>1781</v>
      </c>
      <c r="B886" s="21" t="s">
        <v>1782</v>
      </c>
      <c r="C886" s="66">
        <v>788.27</v>
      </c>
      <c r="D886" s="6" t="s">
        <v>1781</v>
      </c>
    </row>
    <row r="887" spans="1:4">
      <c r="A887" s="6" t="s">
        <v>1783</v>
      </c>
      <c r="B887" s="21" t="s">
        <v>1784</v>
      </c>
      <c r="C887" s="66">
        <v>3152.64</v>
      </c>
      <c r="D887" s="6" t="s">
        <v>1783</v>
      </c>
    </row>
    <row r="888" spans="1:4">
      <c r="A888" s="6" t="s">
        <v>1641</v>
      </c>
      <c r="B888" s="21" t="s">
        <v>1785</v>
      </c>
      <c r="C888" s="66">
        <v>246.36</v>
      </c>
      <c r="D888" s="6" t="s">
        <v>1641</v>
      </c>
    </row>
    <row r="889" spans="1:4">
      <c r="A889" s="6" t="s">
        <v>1786</v>
      </c>
      <c r="B889" s="21" t="s">
        <v>1787</v>
      </c>
      <c r="C889" s="66">
        <v>8982.2900000000009</v>
      </c>
      <c r="D889" s="6" t="s">
        <v>1786</v>
      </c>
    </row>
    <row r="890" spans="1:4">
      <c r="A890" s="6" t="s">
        <v>1788</v>
      </c>
      <c r="B890" s="21" t="s">
        <v>1789</v>
      </c>
      <c r="C890" s="66">
        <v>4765.0200000000004</v>
      </c>
      <c r="D890" s="6" t="s">
        <v>1788</v>
      </c>
    </row>
    <row r="891" spans="1:4">
      <c r="A891" s="6" t="s">
        <v>1790</v>
      </c>
      <c r="B891" s="21" t="s">
        <v>1791</v>
      </c>
      <c r="C891" s="66">
        <v>8982.2900000000009</v>
      </c>
      <c r="D891" s="6" t="s">
        <v>1790</v>
      </c>
    </row>
    <row r="892" spans="1:4">
      <c r="A892" s="6" t="s">
        <v>1792</v>
      </c>
      <c r="B892" s="21" t="s">
        <v>1793</v>
      </c>
      <c r="C892" s="66">
        <v>8982.2900000000009</v>
      </c>
      <c r="D892" s="6" t="s">
        <v>1792</v>
      </c>
    </row>
    <row r="893" spans="1:4">
      <c r="A893" s="6" t="s">
        <v>1794</v>
      </c>
      <c r="B893" s="21" t="s">
        <v>1795</v>
      </c>
      <c r="C893" s="66">
        <v>9854.75</v>
      </c>
      <c r="D893" s="6" t="s">
        <v>1794</v>
      </c>
    </row>
    <row r="894" spans="1:4">
      <c r="A894" s="6" t="s">
        <v>1796</v>
      </c>
      <c r="B894" s="21" t="s">
        <v>1797</v>
      </c>
      <c r="C894" s="66">
        <v>5604.55</v>
      </c>
      <c r="D894" s="6" t="s">
        <v>1796</v>
      </c>
    </row>
    <row r="895" spans="1:4">
      <c r="A895" s="6" t="s">
        <v>1798</v>
      </c>
      <c r="B895" s="21" t="s">
        <v>1799</v>
      </c>
      <c r="C895" s="66">
        <v>9854.75</v>
      </c>
      <c r="D895" s="6" t="s">
        <v>1798</v>
      </c>
    </row>
    <row r="896" spans="1:4">
      <c r="A896" s="6" t="s">
        <v>1800</v>
      </c>
      <c r="B896" s="21" t="s">
        <v>1801</v>
      </c>
      <c r="C896" s="66">
        <v>9854.75</v>
      </c>
      <c r="D896" s="6" t="s">
        <v>1800</v>
      </c>
    </row>
    <row r="897" spans="1:4">
      <c r="A897" s="6" t="s">
        <v>1802</v>
      </c>
      <c r="B897" s="21" t="s">
        <v>1803</v>
      </c>
      <c r="C897" s="66">
        <v>9060.24</v>
      </c>
      <c r="D897" s="6" t="s">
        <v>1802</v>
      </c>
    </row>
    <row r="898" spans="1:4">
      <c r="A898" s="6" t="s">
        <v>1804</v>
      </c>
      <c r="B898" s="21" t="s">
        <v>1805</v>
      </c>
      <c r="C898" s="66">
        <v>6270.25</v>
      </c>
      <c r="D898" s="6" t="s">
        <v>1804</v>
      </c>
    </row>
    <row r="899" spans="1:4">
      <c r="A899" s="6" t="s">
        <v>1806</v>
      </c>
      <c r="B899" s="21" t="s">
        <v>1807</v>
      </c>
      <c r="C899" s="66">
        <v>4851.71</v>
      </c>
      <c r="D899" s="6" t="s">
        <v>1806</v>
      </c>
    </row>
    <row r="900" spans="1:4">
      <c r="A900" s="6" t="s">
        <v>1808</v>
      </c>
      <c r="B900" s="21" t="s">
        <v>1809</v>
      </c>
      <c r="C900" s="66">
        <v>3808.76</v>
      </c>
      <c r="D900" s="6" t="s">
        <v>1808</v>
      </c>
    </row>
    <row r="901" spans="1:4">
      <c r="A901" s="6" t="s">
        <v>1810</v>
      </c>
      <c r="B901" s="21" t="s">
        <v>1811</v>
      </c>
      <c r="C901" s="66">
        <v>9060.24</v>
      </c>
      <c r="D901" s="6" t="s">
        <v>1810</v>
      </c>
    </row>
    <row r="902" spans="1:4">
      <c r="A902" s="6" t="s">
        <v>1812</v>
      </c>
      <c r="B902" s="21" t="s">
        <v>1813</v>
      </c>
      <c r="C902" s="66">
        <v>6270.25</v>
      </c>
      <c r="D902" s="6" t="s">
        <v>1812</v>
      </c>
    </row>
    <row r="903" spans="1:4">
      <c r="A903" s="6" t="s">
        <v>1814</v>
      </c>
      <c r="B903" s="21" t="s">
        <v>1815</v>
      </c>
      <c r="C903" s="66">
        <v>9060.24</v>
      </c>
      <c r="D903" s="6" t="s">
        <v>1814</v>
      </c>
    </row>
    <row r="904" spans="1:4">
      <c r="A904" s="6" t="s">
        <v>1816</v>
      </c>
      <c r="B904" s="21" t="s">
        <v>1817</v>
      </c>
      <c r="C904" s="66">
        <v>6270.25</v>
      </c>
      <c r="D904" s="6" t="s">
        <v>1816</v>
      </c>
    </row>
    <row r="905" spans="1:4">
      <c r="A905" s="6" t="s">
        <v>1818</v>
      </c>
      <c r="B905" s="21" t="s">
        <v>1819</v>
      </c>
      <c r="C905" s="66">
        <v>10871.87</v>
      </c>
      <c r="D905" s="6" t="s">
        <v>1818</v>
      </c>
    </row>
    <row r="906" spans="1:4">
      <c r="A906" s="6" t="s">
        <v>1820</v>
      </c>
      <c r="B906" s="21" t="s">
        <v>1821</v>
      </c>
      <c r="C906" s="66">
        <v>7527.06</v>
      </c>
      <c r="D906" s="6" t="s">
        <v>1820</v>
      </c>
    </row>
    <row r="907" spans="1:4">
      <c r="A907" s="6" t="s">
        <v>1822</v>
      </c>
      <c r="B907" s="21" t="s">
        <v>1823</v>
      </c>
      <c r="C907" s="66">
        <v>5821.73</v>
      </c>
      <c r="D907" s="6" t="s">
        <v>1822</v>
      </c>
    </row>
    <row r="908" spans="1:4">
      <c r="A908" s="6" t="s">
        <v>1824</v>
      </c>
      <c r="B908" s="21" t="s">
        <v>1825</v>
      </c>
      <c r="C908" s="66">
        <v>4567.43</v>
      </c>
      <c r="D908" s="6" t="s">
        <v>1824</v>
      </c>
    </row>
    <row r="909" spans="1:4">
      <c r="A909" s="6" t="s">
        <v>1826</v>
      </c>
      <c r="B909" s="21" t="s">
        <v>1827</v>
      </c>
      <c r="C909" s="66">
        <v>10871.87</v>
      </c>
      <c r="D909" s="6" t="s">
        <v>1826</v>
      </c>
    </row>
    <row r="910" spans="1:4">
      <c r="A910" s="6" t="s">
        <v>1828</v>
      </c>
      <c r="B910" s="21" t="s">
        <v>1829</v>
      </c>
      <c r="C910" s="66">
        <v>7527.06</v>
      </c>
      <c r="D910" s="6" t="s">
        <v>1828</v>
      </c>
    </row>
    <row r="911" spans="1:4">
      <c r="A911" s="6" t="s">
        <v>1830</v>
      </c>
      <c r="B911" s="21" t="s">
        <v>1831</v>
      </c>
      <c r="C911" s="66">
        <v>10871.87</v>
      </c>
      <c r="D911" s="6" t="s">
        <v>1830</v>
      </c>
    </row>
    <row r="912" spans="1:4">
      <c r="A912" s="6" t="s">
        <v>1832</v>
      </c>
      <c r="B912" s="21" t="s">
        <v>1833</v>
      </c>
      <c r="C912" s="66">
        <v>7527.06</v>
      </c>
      <c r="D912" s="6" t="s">
        <v>1832</v>
      </c>
    </row>
    <row r="913" spans="1:4">
      <c r="A913" s="6" t="s">
        <v>1834</v>
      </c>
      <c r="B913" s="21" t="s">
        <v>1835</v>
      </c>
      <c r="C913" s="66">
        <v>11982.36</v>
      </c>
      <c r="D913" s="6" t="s">
        <v>1834</v>
      </c>
    </row>
    <row r="914" spans="1:4">
      <c r="A914" s="6" t="s">
        <v>1836</v>
      </c>
      <c r="B914" s="21" t="s">
        <v>1837</v>
      </c>
      <c r="C914" s="66">
        <v>5319.43</v>
      </c>
      <c r="D914" s="6" t="s">
        <v>1836</v>
      </c>
    </row>
    <row r="915" spans="1:4">
      <c r="A915" s="6" t="s">
        <v>1838</v>
      </c>
      <c r="B915" s="21" t="s">
        <v>1839</v>
      </c>
      <c r="C915" s="66">
        <v>11982.36</v>
      </c>
      <c r="D915" s="6" t="s">
        <v>1838</v>
      </c>
    </row>
    <row r="916" spans="1:4">
      <c r="A916" s="6" t="s">
        <v>1840</v>
      </c>
      <c r="B916" s="21" t="s">
        <v>1841</v>
      </c>
      <c r="C916" s="66">
        <v>11982.36</v>
      </c>
      <c r="D916" s="6" t="s">
        <v>1840</v>
      </c>
    </row>
    <row r="917" spans="1:4">
      <c r="A917" s="6" t="s">
        <v>1842</v>
      </c>
      <c r="B917" s="21" t="s">
        <v>1843</v>
      </c>
      <c r="C917" s="66">
        <v>14377.16</v>
      </c>
      <c r="D917" s="6" t="s">
        <v>1842</v>
      </c>
    </row>
    <row r="918" spans="1:4">
      <c r="A918" s="6" t="s">
        <v>1844</v>
      </c>
      <c r="B918" s="21" t="s">
        <v>1845</v>
      </c>
      <c r="C918" s="66">
        <v>6384.89</v>
      </c>
      <c r="D918" s="6" t="s">
        <v>1844</v>
      </c>
    </row>
    <row r="919" spans="1:4">
      <c r="A919" s="6" t="s">
        <v>1846</v>
      </c>
      <c r="B919" s="21" t="s">
        <v>1847</v>
      </c>
      <c r="C919" s="66">
        <v>14377.16</v>
      </c>
      <c r="D919" s="6" t="s">
        <v>1846</v>
      </c>
    </row>
    <row r="920" spans="1:4">
      <c r="A920" s="6" t="s">
        <v>1848</v>
      </c>
      <c r="B920" s="21" t="s">
        <v>1849</v>
      </c>
      <c r="C920" s="66">
        <v>14377.16</v>
      </c>
      <c r="D920" s="6" t="s">
        <v>1848</v>
      </c>
    </row>
    <row r="921" spans="1:4">
      <c r="A921" s="6" t="s">
        <v>1850</v>
      </c>
      <c r="B921" s="21" t="s">
        <v>1851</v>
      </c>
      <c r="C921" s="66">
        <v>4911.32</v>
      </c>
      <c r="D921" s="6" t="s">
        <v>1850</v>
      </c>
    </row>
    <row r="922" spans="1:4">
      <c r="A922" s="6" t="s">
        <v>1852</v>
      </c>
      <c r="B922" s="21" t="s">
        <v>1853</v>
      </c>
      <c r="C922" s="66">
        <v>3885.46</v>
      </c>
      <c r="D922" s="6" t="s">
        <v>1852</v>
      </c>
    </row>
    <row r="923" spans="1:4">
      <c r="A923" s="6" t="s">
        <v>1854</v>
      </c>
      <c r="B923" s="21" t="s">
        <v>1855</v>
      </c>
      <c r="C923" s="66">
        <v>4911.32</v>
      </c>
      <c r="D923" s="6" t="s">
        <v>1854</v>
      </c>
    </row>
    <row r="924" spans="1:4">
      <c r="A924" s="6" t="s">
        <v>1856</v>
      </c>
      <c r="B924" s="21" t="s">
        <v>1857</v>
      </c>
      <c r="C924" s="66">
        <v>4911.32</v>
      </c>
      <c r="D924" s="6" t="s">
        <v>1856</v>
      </c>
    </row>
    <row r="925" spans="1:4">
      <c r="A925" s="6" t="s">
        <v>1858</v>
      </c>
      <c r="B925" s="21" t="s">
        <v>1859</v>
      </c>
      <c r="C925" s="66">
        <v>6680.86</v>
      </c>
      <c r="D925" s="6" t="s">
        <v>1858</v>
      </c>
    </row>
    <row r="926" spans="1:4">
      <c r="A926" s="6" t="s">
        <v>1860</v>
      </c>
      <c r="B926" s="21" t="s">
        <v>1861</v>
      </c>
      <c r="C926" s="66">
        <v>4970.1000000000004</v>
      </c>
      <c r="D926" s="6" t="s">
        <v>1860</v>
      </c>
    </row>
    <row r="927" spans="1:4">
      <c r="A927" s="6" t="s">
        <v>1862</v>
      </c>
      <c r="B927" s="21" t="s">
        <v>1863</v>
      </c>
      <c r="C927" s="66">
        <v>6680.86</v>
      </c>
      <c r="D927" s="6" t="s">
        <v>1862</v>
      </c>
    </row>
    <row r="928" spans="1:4">
      <c r="A928" s="6" t="s">
        <v>1864</v>
      </c>
      <c r="B928" s="21" t="s">
        <v>1865</v>
      </c>
      <c r="C928" s="66">
        <v>6680.86</v>
      </c>
      <c r="D928" s="6" t="s">
        <v>1864</v>
      </c>
    </row>
    <row r="929" spans="1:4">
      <c r="A929" s="6" t="s">
        <v>1866</v>
      </c>
      <c r="B929" s="21" t="s">
        <v>1867</v>
      </c>
      <c r="C929" s="66">
        <v>7375.33</v>
      </c>
      <c r="D929" s="6" t="s">
        <v>1866</v>
      </c>
    </row>
    <row r="930" spans="1:4">
      <c r="A930" s="6" t="s">
        <v>1868</v>
      </c>
      <c r="B930" s="21" t="s">
        <v>1869</v>
      </c>
      <c r="C930" s="66">
        <v>4724.58</v>
      </c>
      <c r="D930" s="6" t="s">
        <v>1868</v>
      </c>
    </row>
    <row r="931" spans="1:4">
      <c r="A931" s="6" t="s">
        <v>1870</v>
      </c>
      <c r="B931" s="21" t="s">
        <v>1871</v>
      </c>
      <c r="C931" s="66">
        <v>7375.33</v>
      </c>
      <c r="D931" s="6" t="s">
        <v>1870</v>
      </c>
    </row>
    <row r="932" spans="1:4">
      <c r="A932" s="6" t="s">
        <v>1872</v>
      </c>
      <c r="B932" s="21" t="s">
        <v>1873</v>
      </c>
      <c r="C932" s="66">
        <v>7375.33</v>
      </c>
      <c r="D932" s="6" t="s">
        <v>1872</v>
      </c>
    </row>
    <row r="933" spans="1:4">
      <c r="A933" s="6" t="s">
        <v>1874</v>
      </c>
      <c r="B933" s="21" t="s">
        <v>1875</v>
      </c>
      <c r="C933" s="66">
        <v>9293.26</v>
      </c>
      <c r="D933" s="6" t="s">
        <v>1874</v>
      </c>
    </row>
    <row r="934" spans="1:4">
      <c r="A934" s="6" t="s">
        <v>1876</v>
      </c>
      <c r="B934" s="21" t="s">
        <v>1877</v>
      </c>
      <c r="C934" s="66">
        <v>5763.37</v>
      </c>
      <c r="D934" s="6" t="s">
        <v>1876</v>
      </c>
    </row>
    <row r="935" spans="1:4">
      <c r="A935" s="6" t="s">
        <v>1878</v>
      </c>
      <c r="B935" s="21" t="s">
        <v>1879</v>
      </c>
      <c r="C935" s="66">
        <v>9293.26</v>
      </c>
      <c r="D935" s="6" t="s">
        <v>1878</v>
      </c>
    </row>
    <row r="936" spans="1:4">
      <c r="A936" s="6" t="s">
        <v>1880</v>
      </c>
      <c r="B936" s="21" t="s">
        <v>1881</v>
      </c>
      <c r="C936" s="66">
        <v>9293.26</v>
      </c>
      <c r="D936" s="6" t="s">
        <v>1880</v>
      </c>
    </row>
    <row r="937" spans="1:4">
      <c r="A937" s="6" t="s">
        <v>1882</v>
      </c>
      <c r="B937" s="21" t="s">
        <v>1883</v>
      </c>
      <c r="C937" s="66">
        <v>11064.03</v>
      </c>
      <c r="D937" s="6" t="s">
        <v>1882</v>
      </c>
    </row>
    <row r="938" spans="1:4">
      <c r="A938" s="6" t="s">
        <v>1884</v>
      </c>
      <c r="B938" s="21" t="s">
        <v>1885</v>
      </c>
      <c r="C938" s="66">
        <v>5315.26</v>
      </c>
      <c r="D938" s="6" t="s">
        <v>1884</v>
      </c>
    </row>
    <row r="939" spans="1:4">
      <c r="A939" s="6" t="s">
        <v>1886</v>
      </c>
      <c r="B939" s="21" t="s">
        <v>1887</v>
      </c>
      <c r="C939" s="66">
        <v>11064.03</v>
      </c>
      <c r="D939" s="6" t="s">
        <v>1886</v>
      </c>
    </row>
    <row r="940" spans="1:4">
      <c r="A940" s="6" t="s">
        <v>1888</v>
      </c>
      <c r="B940" s="21" t="s">
        <v>1889</v>
      </c>
      <c r="C940" s="66">
        <v>11064.03</v>
      </c>
      <c r="D940" s="6" t="s">
        <v>1888</v>
      </c>
    </row>
    <row r="941" spans="1:4">
      <c r="A941" s="70" t="s">
        <v>1890</v>
      </c>
      <c r="B941" s="144" t="s">
        <v>1891</v>
      </c>
      <c r="C941" s="66">
        <v>13274.59</v>
      </c>
      <c r="D941" s="70" t="s">
        <v>1890</v>
      </c>
    </row>
    <row r="942" spans="1:4">
      <c r="A942" s="70" t="s">
        <v>1892</v>
      </c>
      <c r="B942" s="144" t="s">
        <v>1893</v>
      </c>
      <c r="C942" s="66">
        <v>6379.05</v>
      </c>
      <c r="D942" s="70" t="s">
        <v>1892</v>
      </c>
    </row>
    <row r="943" spans="1:4">
      <c r="A943" s="70" t="s">
        <v>1894</v>
      </c>
      <c r="B943" s="144" t="s">
        <v>1895</v>
      </c>
      <c r="C943" s="66">
        <v>13274.59</v>
      </c>
      <c r="D943" s="70" t="s">
        <v>1894</v>
      </c>
    </row>
    <row r="944" spans="1:4">
      <c r="A944" s="70" t="s">
        <v>1896</v>
      </c>
      <c r="B944" s="144" t="s">
        <v>1897</v>
      </c>
      <c r="C944" s="66">
        <v>13274.59</v>
      </c>
      <c r="D944" s="70" t="s">
        <v>1896</v>
      </c>
    </row>
    <row r="945" spans="1:4">
      <c r="A945" s="6" t="s">
        <v>1898</v>
      </c>
      <c r="B945" s="21" t="s">
        <v>1899</v>
      </c>
      <c r="C945" s="66">
        <v>7026.01</v>
      </c>
      <c r="D945" s="6" t="s">
        <v>1898</v>
      </c>
    </row>
    <row r="946" spans="1:4">
      <c r="A946" s="6" t="s">
        <v>1900</v>
      </c>
      <c r="B946" s="21" t="s">
        <v>1901</v>
      </c>
      <c r="C946" s="66">
        <v>4630.78</v>
      </c>
      <c r="D946" s="6" t="s">
        <v>1900</v>
      </c>
    </row>
    <row r="947" spans="1:4">
      <c r="A947" s="6" t="s">
        <v>1902</v>
      </c>
      <c r="B947" s="21" t="s">
        <v>1903</v>
      </c>
      <c r="C947" s="66">
        <v>7026.01</v>
      </c>
      <c r="D947" s="6" t="s">
        <v>1902</v>
      </c>
    </row>
    <row r="948" spans="1:4">
      <c r="A948" s="6" t="s">
        <v>1904</v>
      </c>
      <c r="B948" s="21" t="s">
        <v>1905</v>
      </c>
      <c r="C948" s="66">
        <v>7026.01</v>
      </c>
      <c r="D948" s="6" t="s">
        <v>1904</v>
      </c>
    </row>
    <row r="949" spans="1:4">
      <c r="A949" s="6" t="s">
        <v>1906</v>
      </c>
      <c r="B949" s="21" t="s">
        <v>1352</v>
      </c>
      <c r="C949" s="66">
        <v>13578.05</v>
      </c>
      <c r="D949" s="6" t="s">
        <v>1906</v>
      </c>
    </row>
    <row r="950" spans="1:4">
      <c r="A950" s="6" t="s">
        <v>1907</v>
      </c>
      <c r="B950" s="21" t="s">
        <v>1353</v>
      </c>
      <c r="C950" s="66">
        <v>7809.27</v>
      </c>
      <c r="D950" s="6" t="s">
        <v>1907</v>
      </c>
    </row>
    <row r="951" spans="1:4">
      <c r="A951" s="6" t="s">
        <v>1908</v>
      </c>
      <c r="B951" s="21" t="s">
        <v>1354</v>
      </c>
      <c r="C951" s="66">
        <v>13578.05</v>
      </c>
      <c r="D951" s="6" t="s">
        <v>1908</v>
      </c>
    </row>
    <row r="952" spans="1:4">
      <c r="A952" s="6" t="s">
        <v>1909</v>
      </c>
      <c r="B952" s="21" t="s">
        <v>1355</v>
      </c>
      <c r="C952" s="66">
        <v>13578.05</v>
      </c>
      <c r="D952" s="6" t="s">
        <v>1909</v>
      </c>
    </row>
    <row r="953" spans="1:4">
      <c r="A953" s="6" t="s">
        <v>1910</v>
      </c>
      <c r="B953" s="21" t="s">
        <v>1911</v>
      </c>
      <c r="C953" s="66">
        <v>16293.42</v>
      </c>
      <c r="D953" s="6" t="s">
        <v>1910</v>
      </c>
    </row>
    <row r="954" spans="1:4">
      <c r="A954" s="6" t="s">
        <v>1912</v>
      </c>
      <c r="B954" s="21" t="s">
        <v>1913</v>
      </c>
      <c r="C954" s="66">
        <v>9371.2099999999991</v>
      </c>
      <c r="D954" s="6" t="s">
        <v>1912</v>
      </c>
    </row>
    <row r="955" spans="1:4">
      <c r="A955" s="6" t="s">
        <v>1914</v>
      </c>
      <c r="B955" s="21" t="s">
        <v>1915</v>
      </c>
      <c r="C955" s="66">
        <v>16293.42</v>
      </c>
      <c r="D955" s="6" t="s">
        <v>1914</v>
      </c>
    </row>
    <row r="956" spans="1:4">
      <c r="A956" s="6" t="s">
        <v>1916</v>
      </c>
      <c r="B956" s="21" t="s">
        <v>1917</v>
      </c>
      <c r="C956" s="66">
        <v>16293.42</v>
      </c>
      <c r="D956" s="6" t="s">
        <v>1916</v>
      </c>
    </row>
    <row r="957" spans="1:4">
      <c r="A957" s="6" t="s">
        <v>1918</v>
      </c>
      <c r="B957" s="21" t="s">
        <v>1312</v>
      </c>
      <c r="C957" s="66">
        <v>373.5</v>
      </c>
      <c r="D957" s="6" t="s">
        <v>1918</v>
      </c>
    </row>
    <row r="958" spans="1:4">
      <c r="A958" s="6" t="s">
        <v>1919</v>
      </c>
      <c r="B958" s="21" t="s">
        <v>1920</v>
      </c>
      <c r="C958" s="66">
        <v>10035.67</v>
      </c>
      <c r="D958" s="6" t="s">
        <v>1919</v>
      </c>
    </row>
    <row r="959" spans="1:4">
      <c r="A959" s="6" t="s">
        <v>1921</v>
      </c>
      <c r="B959" s="21" t="s">
        <v>1922</v>
      </c>
      <c r="C959" s="66">
        <v>6859.68</v>
      </c>
      <c r="D959" s="6" t="s">
        <v>1921</v>
      </c>
    </row>
    <row r="960" spans="1:4">
      <c r="A960" s="6" t="s">
        <v>1923</v>
      </c>
      <c r="B960" s="21" t="s">
        <v>1924</v>
      </c>
      <c r="C960" s="66">
        <v>10035.67</v>
      </c>
      <c r="D960" s="6" t="s">
        <v>1923</v>
      </c>
    </row>
    <row r="961" spans="1:4">
      <c r="A961" s="6" t="s">
        <v>1925</v>
      </c>
      <c r="B961" s="21" t="s">
        <v>1926</v>
      </c>
      <c r="C961" s="66">
        <v>10035.67</v>
      </c>
      <c r="D961" s="6" t="s">
        <v>1925</v>
      </c>
    </row>
    <row r="962" spans="1:4">
      <c r="A962" s="6" t="s">
        <v>1927</v>
      </c>
      <c r="B962" s="21" t="s">
        <v>1928</v>
      </c>
      <c r="C962" s="66">
        <v>1526.92</v>
      </c>
      <c r="D962" s="6" t="s">
        <v>1927</v>
      </c>
    </row>
    <row r="963" spans="1:4">
      <c r="A963" s="70" t="s">
        <v>1929</v>
      </c>
      <c r="B963" s="144" t="s">
        <v>1930</v>
      </c>
      <c r="C963" s="66">
        <v>13136.19</v>
      </c>
      <c r="D963" s="70" t="s">
        <v>1929</v>
      </c>
    </row>
    <row r="964" spans="1:4">
      <c r="A964" s="70" t="s">
        <v>1931</v>
      </c>
      <c r="B964" s="144" t="s">
        <v>1932</v>
      </c>
      <c r="C964" s="66">
        <v>10323.709999999999</v>
      </c>
      <c r="D964" s="70" t="s">
        <v>1931</v>
      </c>
    </row>
    <row r="965" spans="1:4">
      <c r="A965" s="70" t="s">
        <v>1933</v>
      </c>
      <c r="B965" s="144" t="s">
        <v>1934</v>
      </c>
      <c r="C965" s="66">
        <v>13136.19</v>
      </c>
      <c r="D965" s="70" t="s">
        <v>1933</v>
      </c>
    </row>
    <row r="966" spans="1:4">
      <c r="A966" s="70" t="s">
        <v>1935</v>
      </c>
      <c r="B966" s="144" t="s">
        <v>1936</v>
      </c>
      <c r="C966" s="66">
        <v>13136.19</v>
      </c>
      <c r="D966" s="70" t="s">
        <v>1935</v>
      </c>
    </row>
    <row r="967" spans="1:4">
      <c r="A967" s="70" t="s">
        <v>1487</v>
      </c>
      <c r="B967" s="144" t="s">
        <v>1937</v>
      </c>
      <c r="C967" s="66">
        <v>8110.65</v>
      </c>
      <c r="D967" s="70" t="s">
        <v>1487</v>
      </c>
    </row>
    <row r="968" spans="1:4">
      <c r="A968" s="70" t="s">
        <v>1487</v>
      </c>
      <c r="B968" s="144" t="s">
        <v>1937</v>
      </c>
      <c r="C968" s="66">
        <v>8110.65</v>
      </c>
      <c r="D968" s="70" t="s">
        <v>1487</v>
      </c>
    </row>
    <row r="969" spans="1:4">
      <c r="A969" s="70" t="s">
        <v>1938</v>
      </c>
      <c r="B969" s="144" t="s">
        <v>1939</v>
      </c>
      <c r="C969" s="66">
        <v>24336.53</v>
      </c>
      <c r="D969" s="70" t="s">
        <v>1938</v>
      </c>
    </row>
    <row r="970" spans="1:4">
      <c r="A970" s="6" t="s">
        <v>1938</v>
      </c>
      <c r="B970" s="21" t="s">
        <v>1939</v>
      </c>
      <c r="C970" s="66">
        <v>24336.53</v>
      </c>
      <c r="D970" s="6" t="s">
        <v>1938</v>
      </c>
    </row>
    <row r="971" spans="1:4">
      <c r="A971" s="6" t="s">
        <v>1940</v>
      </c>
      <c r="B971" s="21" t="s">
        <v>1941</v>
      </c>
      <c r="C971" s="66">
        <v>1032.1199999999999</v>
      </c>
      <c r="D971" s="6" t="s">
        <v>1940</v>
      </c>
    </row>
    <row r="972" spans="1:4">
      <c r="A972" s="6" t="s">
        <v>1940</v>
      </c>
      <c r="B972" s="21" t="s">
        <v>1941</v>
      </c>
      <c r="C972" s="66">
        <v>1032.1199999999999</v>
      </c>
      <c r="D972" s="6" t="s">
        <v>1940</v>
      </c>
    </row>
    <row r="973" spans="1:4">
      <c r="A973" s="71" t="s">
        <v>1942</v>
      </c>
      <c r="B973" s="145" t="s">
        <v>1296</v>
      </c>
      <c r="C973" s="66">
        <v>12648.06</v>
      </c>
      <c r="D973" s="71" t="s">
        <v>1942</v>
      </c>
    </row>
    <row r="974" spans="1:4">
      <c r="A974" s="71" t="s">
        <v>1943</v>
      </c>
      <c r="B974" s="145" t="s">
        <v>1295</v>
      </c>
      <c r="C974" s="66">
        <v>11264.96</v>
      </c>
      <c r="D974" s="71" t="s">
        <v>1943</v>
      </c>
    </row>
    <row r="975" spans="1:4">
      <c r="A975" s="71" t="s">
        <v>1944</v>
      </c>
      <c r="B975" s="145" t="s">
        <v>1297</v>
      </c>
      <c r="C975" s="66">
        <v>12648.06</v>
      </c>
      <c r="D975" s="71" t="s">
        <v>1944</v>
      </c>
    </row>
    <row r="976" spans="1:4">
      <c r="A976" s="71" t="s">
        <v>1945</v>
      </c>
      <c r="B976" s="145" t="s">
        <v>1298</v>
      </c>
      <c r="C976" s="66">
        <v>12648.06</v>
      </c>
      <c r="D976" s="71" t="s">
        <v>1945</v>
      </c>
    </row>
    <row r="977" spans="1:4">
      <c r="A977" s="71" t="s">
        <v>1946</v>
      </c>
      <c r="B977" s="145" t="s">
        <v>1299</v>
      </c>
      <c r="C977" s="66">
        <v>6565.81</v>
      </c>
      <c r="D977" s="71" t="s">
        <v>1946</v>
      </c>
    </row>
    <row r="978" spans="1:4">
      <c r="A978" s="71" t="s">
        <v>1946</v>
      </c>
      <c r="B978" s="145" t="s">
        <v>1299</v>
      </c>
      <c r="C978" s="66">
        <v>6565.81</v>
      </c>
      <c r="D978" s="71" t="s">
        <v>1946</v>
      </c>
    </row>
    <row r="979" spans="1:4">
      <c r="A979" s="71" t="s">
        <v>1947</v>
      </c>
      <c r="B979" s="145" t="s">
        <v>1300</v>
      </c>
      <c r="C979" s="66">
        <v>19697.830000000002</v>
      </c>
      <c r="D979" s="71" t="s">
        <v>1947</v>
      </c>
    </row>
    <row r="980" spans="1:4">
      <c r="A980" s="71" t="s">
        <v>1947</v>
      </c>
      <c r="B980" s="145" t="s">
        <v>1300</v>
      </c>
      <c r="C980" s="66">
        <v>19697.830000000002</v>
      </c>
      <c r="D980" s="71" t="s">
        <v>1947</v>
      </c>
    </row>
    <row r="981" spans="1:4">
      <c r="A981" s="71" t="s">
        <v>1940</v>
      </c>
      <c r="B981" s="145" t="s">
        <v>1301</v>
      </c>
      <c r="C981" s="66">
        <v>792.02</v>
      </c>
      <c r="D981" s="71" t="s">
        <v>1940</v>
      </c>
    </row>
    <row r="982" spans="1:4">
      <c r="A982" s="71" t="s">
        <v>1940</v>
      </c>
      <c r="B982" s="145" t="s">
        <v>1301</v>
      </c>
      <c r="C982" s="66">
        <v>792.02</v>
      </c>
      <c r="D982" s="71" t="s">
        <v>1940</v>
      </c>
    </row>
    <row r="983" spans="1:4">
      <c r="A983" s="6" t="s">
        <v>1948</v>
      </c>
      <c r="B983" s="21" t="s">
        <v>1949</v>
      </c>
      <c r="C983" s="66">
        <v>2850.83</v>
      </c>
      <c r="D983" s="6" t="s">
        <v>1948</v>
      </c>
    </row>
    <row r="984" spans="1:4">
      <c r="A984" s="6" t="s">
        <v>1950</v>
      </c>
      <c r="B984" s="21" t="s">
        <v>1951</v>
      </c>
      <c r="C984" s="66">
        <v>3520.71</v>
      </c>
      <c r="D984" s="6" t="s">
        <v>1950</v>
      </c>
    </row>
    <row r="985" spans="1:4">
      <c r="A985" s="6" t="s">
        <v>1487</v>
      </c>
      <c r="B985" s="21" t="s">
        <v>1952</v>
      </c>
      <c r="C985" s="66">
        <v>1066.31</v>
      </c>
      <c r="D985" s="6" t="s">
        <v>1487</v>
      </c>
    </row>
    <row r="986" spans="1:4">
      <c r="A986" s="6" t="s">
        <v>1487</v>
      </c>
      <c r="B986" s="21" t="s">
        <v>1952</v>
      </c>
      <c r="C986" s="66">
        <v>1066.31</v>
      </c>
      <c r="D986" s="6" t="s">
        <v>1487</v>
      </c>
    </row>
    <row r="987" spans="1:4">
      <c r="A987" s="6" t="s">
        <v>1953</v>
      </c>
      <c r="B987" s="21" t="s">
        <v>1954</v>
      </c>
      <c r="C987" s="66">
        <v>2720.78</v>
      </c>
      <c r="D987" s="6" t="s">
        <v>1953</v>
      </c>
    </row>
    <row r="988" spans="1:4">
      <c r="A988" s="6" t="s">
        <v>1955</v>
      </c>
      <c r="B988" s="21" t="s">
        <v>1956</v>
      </c>
      <c r="C988" s="66">
        <v>3391.08</v>
      </c>
      <c r="D988" s="6" t="s">
        <v>1955</v>
      </c>
    </row>
    <row r="989" spans="1:4">
      <c r="A989" s="6" t="s">
        <v>1957</v>
      </c>
      <c r="B989" s="21" t="s">
        <v>1357</v>
      </c>
      <c r="C989" s="66">
        <v>1049.6300000000001</v>
      </c>
      <c r="D989" s="6" t="s">
        <v>1957</v>
      </c>
    </row>
    <row r="990" spans="1:4">
      <c r="A990" s="6" t="s">
        <v>1958</v>
      </c>
      <c r="B990" s="21" t="s">
        <v>1959</v>
      </c>
      <c r="C990" s="66">
        <v>5566.2</v>
      </c>
      <c r="D990" s="6" t="s">
        <v>1958</v>
      </c>
    </row>
    <row r="991" spans="1:4">
      <c r="A991" s="6" t="s">
        <v>1960</v>
      </c>
      <c r="B991" s="21" t="s">
        <v>1961</v>
      </c>
      <c r="C991" s="66">
        <v>6682.11</v>
      </c>
      <c r="D991" s="6" t="s">
        <v>1960</v>
      </c>
    </row>
    <row r="992" spans="1:4">
      <c r="A992" s="6" t="s">
        <v>1962</v>
      </c>
      <c r="B992" s="21" t="s">
        <v>1963</v>
      </c>
      <c r="C992" s="66">
        <v>5184.78</v>
      </c>
      <c r="D992" s="6" t="s">
        <v>1962</v>
      </c>
    </row>
    <row r="993" spans="1:4">
      <c r="A993" s="6" t="s">
        <v>1964</v>
      </c>
      <c r="B993" s="21" t="s">
        <v>1965</v>
      </c>
      <c r="C993" s="66">
        <v>6222.32</v>
      </c>
      <c r="D993" s="6" t="s">
        <v>1964</v>
      </c>
    </row>
    <row r="994" spans="1:4">
      <c r="A994" s="6" t="s">
        <v>1966</v>
      </c>
      <c r="B994" s="21" t="s">
        <v>1967</v>
      </c>
      <c r="C994" s="66">
        <v>3368.98</v>
      </c>
      <c r="D994" s="6" t="s">
        <v>1966</v>
      </c>
    </row>
    <row r="995" spans="1:4">
      <c r="A995" s="6" t="s">
        <v>1968</v>
      </c>
      <c r="B995" s="21" t="s">
        <v>1969</v>
      </c>
      <c r="C995" s="66">
        <v>4044.69</v>
      </c>
      <c r="D995" s="6" t="s">
        <v>1968</v>
      </c>
    </row>
    <row r="996" spans="1:4">
      <c r="A996" s="6" t="s">
        <v>1970</v>
      </c>
      <c r="B996" s="21" t="s">
        <v>1971</v>
      </c>
      <c r="C996" s="66">
        <v>5122.26</v>
      </c>
      <c r="D996" s="6" t="s">
        <v>1970</v>
      </c>
    </row>
    <row r="997" spans="1:4">
      <c r="A997" s="6" t="s">
        <v>1972</v>
      </c>
      <c r="B997" s="21" t="s">
        <v>1973</v>
      </c>
      <c r="C997" s="66">
        <v>6146.04</v>
      </c>
      <c r="D997" s="6" t="s">
        <v>1972</v>
      </c>
    </row>
    <row r="998" spans="1:4">
      <c r="A998" s="6" t="s">
        <v>1974</v>
      </c>
      <c r="B998" s="21" t="s">
        <v>1975</v>
      </c>
      <c r="C998" s="66">
        <v>6752.14</v>
      </c>
      <c r="D998" s="6" t="s">
        <v>1974</v>
      </c>
    </row>
    <row r="999" spans="1:4">
      <c r="A999" s="6" t="s">
        <v>1976</v>
      </c>
      <c r="B999" s="21" t="s">
        <v>1977</v>
      </c>
      <c r="C999" s="66">
        <v>8103.14</v>
      </c>
      <c r="D999" s="6" t="s">
        <v>1976</v>
      </c>
    </row>
    <row r="1000" spans="1:4">
      <c r="A1000" s="6" t="s">
        <v>1978</v>
      </c>
      <c r="B1000" s="21" t="s">
        <v>1979</v>
      </c>
      <c r="C1000" s="66">
        <v>7417.01</v>
      </c>
      <c r="D1000" s="6" t="s">
        <v>1978</v>
      </c>
    </row>
    <row r="1001" spans="1:4">
      <c r="A1001" s="6" t="s">
        <v>1980</v>
      </c>
      <c r="B1001" s="21" t="s">
        <v>1981</v>
      </c>
      <c r="C1001" s="66">
        <v>9271.16</v>
      </c>
      <c r="D1001" s="6" t="s">
        <v>1980</v>
      </c>
    </row>
    <row r="1002" spans="1:4">
      <c r="A1002" s="6" t="s">
        <v>1982</v>
      </c>
      <c r="B1002" s="21" t="s">
        <v>1983</v>
      </c>
      <c r="C1002" s="66">
        <v>4028.02</v>
      </c>
      <c r="D1002" s="6" t="s">
        <v>1982</v>
      </c>
    </row>
    <row r="1003" spans="1:4">
      <c r="A1003" s="6" t="s">
        <v>1984</v>
      </c>
      <c r="B1003" s="21" t="s">
        <v>1985</v>
      </c>
      <c r="C1003" s="66">
        <v>5840.9</v>
      </c>
      <c r="D1003" s="6" t="s">
        <v>1984</v>
      </c>
    </row>
    <row r="1004" spans="1:4">
      <c r="A1004" s="6" t="s">
        <v>1986</v>
      </c>
      <c r="B1004" s="21" t="s">
        <v>1987</v>
      </c>
      <c r="C1004" s="66">
        <v>11176.17</v>
      </c>
      <c r="D1004" s="6" t="s">
        <v>1986</v>
      </c>
    </row>
    <row r="1005" spans="1:4">
      <c r="A1005" s="6" t="s">
        <v>1988</v>
      </c>
      <c r="B1005" s="21" t="s">
        <v>1989</v>
      </c>
      <c r="C1005" s="66">
        <v>11176.17</v>
      </c>
      <c r="D1005" s="6" t="s">
        <v>1988</v>
      </c>
    </row>
    <row r="1006" spans="1:4">
      <c r="A1006" s="6" t="s">
        <v>1990</v>
      </c>
      <c r="B1006" s="21" t="s">
        <v>1991</v>
      </c>
      <c r="C1006" s="66">
        <v>13411.31</v>
      </c>
      <c r="D1006" s="6" t="s">
        <v>1990</v>
      </c>
    </row>
    <row r="1007" spans="1:4">
      <c r="A1007" s="6" t="s">
        <v>1992</v>
      </c>
      <c r="B1007" s="21" t="s">
        <v>1993</v>
      </c>
      <c r="C1007" s="66">
        <v>11947.34</v>
      </c>
      <c r="D1007" s="6" t="s">
        <v>1992</v>
      </c>
    </row>
    <row r="1008" spans="1:4">
      <c r="A1008" s="6" t="s">
        <v>1994</v>
      </c>
      <c r="B1008" s="21" t="s">
        <v>1351</v>
      </c>
      <c r="C1008" s="66">
        <v>11947.34</v>
      </c>
      <c r="D1008" s="6" t="s">
        <v>1994</v>
      </c>
    </row>
    <row r="1009" spans="1:4">
      <c r="A1009" s="6" t="s">
        <v>1995</v>
      </c>
      <c r="B1009" s="21" t="s">
        <v>1996</v>
      </c>
      <c r="C1009" s="66">
        <v>14336.72</v>
      </c>
      <c r="D1009" s="6" t="s">
        <v>1995</v>
      </c>
    </row>
    <row r="1010" spans="1:4">
      <c r="A1010" s="6" t="s">
        <v>1997</v>
      </c>
      <c r="B1010" s="21" t="s">
        <v>1998</v>
      </c>
      <c r="C1010" s="66">
        <v>5565.78</v>
      </c>
      <c r="D1010" s="6" t="s">
        <v>1997</v>
      </c>
    </row>
    <row r="1011" spans="1:4">
      <c r="A1011" s="6" t="s">
        <v>1999</v>
      </c>
      <c r="B1011" s="21" t="s">
        <v>2000</v>
      </c>
      <c r="C1011" s="66">
        <v>4998.45</v>
      </c>
      <c r="D1011" s="6" t="s">
        <v>1999</v>
      </c>
    </row>
    <row r="1012" spans="1:4">
      <c r="A1012" s="6" t="s">
        <v>2001</v>
      </c>
      <c r="B1012" s="21" t="s">
        <v>1291</v>
      </c>
      <c r="C1012" s="66">
        <v>6429.5</v>
      </c>
      <c r="D1012" s="6" t="s">
        <v>2001</v>
      </c>
    </row>
    <row r="1013" spans="1:4">
      <c r="A1013" s="6" t="s">
        <v>2002</v>
      </c>
      <c r="B1013" s="21" t="s">
        <v>1292</v>
      </c>
      <c r="C1013" s="66">
        <v>4951.76</v>
      </c>
      <c r="D1013" s="6" t="s">
        <v>2002</v>
      </c>
    </row>
    <row r="1014" spans="1:4">
      <c r="A1014" s="6" t="s">
        <v>2003</v>
      </c>
      <c r="B1014" s="21" t="s">
        <v>2004</v>
      </c>
      <c r="C1014" s="66">
        <v>2720.78</v>
      </c>
      <c r="D1014" s="6" t="s">
        <v>2003</v>
      </c>
    </row>
    <row r="1015" spans="1:4">
      <c r="A1015" s="6" t="s">
        <v>2005</v>
      </c>
      <c r="B1015" s="21" t="s">
        <v>2006</v>
      </c>
      <c r="C1015" s="66">
        <v>3391.08</v>
      </c>
      <c r="D1015" s="6" t="s">
        <v>2005</v>
      </c>
    </row>
    <row r="1016" spans="1:4">
      <c r="A1016" s="6" t="s">
        <v>2007</v>
      </c>
      <c r="B1016" s="21" t="s">
        <v>2008</v>
      </c>
      <c r="C1016" s="66">
        <v>5184.78</v>
      </c>
      <c r="D1016" s="6" t="s">
        <v>2007</v>
      </c>
    </row>
    <row r="1017" spans="1:4">
      <c r="A1017" s="6" t="s">
        <v>2009</v>
      </c>
      <c r="B1017" s="21" t="s">
        <v>2010</v>
      </c>
      <c r="C1017" s="66">
        <v>6222.32</v>
      </c>
      <c r="D1017" s="6" t="s">
        <v>2009</v>
      </c>
    </row>
    <row r="1018" spans="1:4">
      <c r="A1018" s="6" t="s">
        <v>2011</v>
      </c>
      <c r="B1018" s="21" t="s">
        <v>2012</v>
      </c>
      <c r="C1018" s="66">
        <v>2400.23</v>
      </c>
      <c r="D1018" s="6" t="s">
        <v>2011</v>
      </c>
    </row>
    <row r="1019" spans="1:4">
      <c r="A1019" s="6" t="s">
        <v>2013</v>
      </c>
      <c r="B1019" s="21" t="s">
        <v>2014</v>
      </c>
      <c r="C1019" s="66">
        <v>3076.77</v>
      </c>
      <c r="D1019" s="6" t="s">
        <v>2013</v>
      </c>
    </row>
    <row r="1020" spans="1:4">
      <c r="A1020" s="6" t="s">
        <v>2015</v>
      </c>
      <c r="B1020" s="21" t="s">
        <v>2016</v>
      </c>
      <c r="C1020" s="66">
        <v>3895.88</v>
      </c>
      <c r="D1020" s="6" t="s">
        <v>2015</v>
      </c>
    </row>
    <row r="1021" spans="1:4">
      <c r="A1021" s="6" t="s">
        <v>2017</v>
      </c>
      <c r="B1021" s="21" t="s">
        <v>2018</v>
      </c>
      <c r="C1021" s="66">
        <v>4675.8100000000004</v>
      </c>
      <c r="D1021" s="6" t="s">
        <v>2017</v>
      </c>
    </row>
    <row r="1022" spans="1:4">
      <c r="A1022" s="6" t="s">
        <v>2019</v>
      </c>
      <c r="B1022" s="21" t="s">
        <v>2020</v>
      </c>
      <c r="C1022" s="66">
        <v>1839.14</v>
      </c>
      <c r="D1022" s="6" t="s">
        <v>2019</v>
      </c>
    </row>
    <row r="1023" spans="1:4">
      <c r="A1023" s="6" t="s">
        <v>2021</v>
      </c>
      <c r="B1023" s="21" t="s">
        <v>2022</v>
      </c>
      <c r="C1023" s="66">
        <v>2720.78</v>
      </c>
      <c r="D1023" s="6" t="s">
        <v>2021</v>
      </c>
    </row>
    <row r="1024" spans="1:4">
      <c r="A1024" s="6" t="s">
        <v>2023</v>
      </c>
      <c r="B1024" s="21" t="s">
        <v>2024</v>
      </c>
      <c r="C1024" s="66">
        <v>3391.08</v>
      </c>
      <c r="D1024" s="6" t="s">
        <v>2023</v>
      </c>
    </row>
    <row r="1025" spans="1:4">
      <c r="A1025" s="6" t="s">
        <v>2025</v>
      </c>
      <c r="B1025" s="21" t="s">
        <v>2026</v>
      </c>
      <c r="C1025" s="66">
        <v>5184.78</v>
      </c>
      <c r="D1025" s="6" t="s">
        <v>2025</v>
      </c>
    </row>
    <row r="1026" spans="1:4">
      <c r="A1026" s="6" t="s">
        <v>2027</v>
      </c>
      <c r="B1026" s="21" t="s">
        <v>2028</v>
      </c>
      <c r="C1026" s="66">
        <v>6222.32</v>
      </c>
      <c r="D1026" s="6" t="s">
        <v>2027</v>
      </c>
    </row>
    <row r="1027" spans="1:4">
      <c r="A1027" s="6" t="s">
        <v>2029</v>
      </c>
      <c r="B1027" s="21" t="s">
        <v>2030</v>
      </c>
      <c r="C1027" s="66">
        <v>6752.14</v>
      </c>
      <c r="D1027" s="6" t="s">
        <v>2029</v>
      </c>
    </row>
    <row r="1028" spans="1:4">
      <c r="A1028" s="6" t="s">
        <v>2031</v>
      </c>
      <c r="B1028" s="21" t="s">
        <v>2032</v>
      </c>
      <c r="C1028" s="66">
        <v>8103.14</v>
      </c>
      <c r="D1028" s="6" t="s">
        <v>2031</v>
      </c>
    </row>
    <row r="1029" spans="1:4">
      <c r="A1029" s="6" t="s">
        <v>2033</v>
      </c>
      <c r="B1029" s="21" t="s">
        <v>2034</v>
      </c>
      <c r="C1029" s="66">
        <v>6146.46</v>
      </c>
      <c r="D1029" s="6" t="s">
        <v>2033</v>
      </c>
    </row>
    <row r="1030" spans="1:4">
      <c r="A1030" s="6" t="s">
        <v>2035</v>
      </c>
      <c r="B1030" s="21" t="s">
        <v>2036</v>
      </c>
      <c r="C1030" s="66">
        <v>6146.46</v>
      </c>
      <c r="D1030" s="6" t="s">
        <v>2035</v>
      </c>
    </row>
    <row r="1031" spans="1:4">
      <c r="A1031" s="6" t="s">
        <v>2037</v>
      </c>
      <c r="B1031" s="21" t="s">
        <v>2038</v>
      </c>
      <c r="C1031" s="66">
        <v>6146.46</v>
      </c>
      <c r="D1031" s="6" t="s">
        <v>2037</v>
      </c>
    </row>
    <row r="1032" spans="1:4">
      <c r="A1032" s="6" t="s">
        <v>2039</v>
      </c>
      <c r="B1032" s="21" t="s">
        <v>2040</v>
      </c>
      <c r="C1032" s="66">
        <v>9606.31</v>
      </c>
      <c r="D1032" s="6" t="s">
        <v>2039</v>
      </c>
    </row>
    <row r="1033" spans="1:4">
      <c r="A1033" s="6" t="s">
        <v>2041</v>
      </c>
      <c r="B1033" s="21" t="s">
        <v>2042</v>
      </c>
      <c r="C1033" s="66">
        <v>6440.33</v>
      </c>
      <c r="D1033" s="6" t="s">
        <v>2041</v>
      </c>
    </row>
    <row r="1034" spans="1:4">
      <c r="A1034" s="6" t="s">
        <v>2043</v>
      </c>
      <c r="B1034" s="21" t="s">
        <v>2044</v>
      </c>
      <c r="C1034" s="66">
        <v>9606.31</v>
      </c>
      <c r="D1034" s="6" t="s">
        <v>2043</v>
      </c>
    </row>
    <row r="1035" spans="1:4">
      <c r="A1035" s="6" t="s">
        <v>2045</v>
      </c>
      <c r="B1035" s="21" t="s">
        <v>2046</v>
      </c>
      <c r="C1035" s="66">
        <v>9606.31</v>
      </c>
      <c r="D1035" s="6" t="s">
        <v>2045</v>
      </c>
    </row>
    <row r="1036" spans="1:4">
      <c r="A1036" s="6" t="s">
        <v>2047</v>
      </c>
      <c r="B1036" s="21" t="s">
        <v>2048</v>
      </c>
      <c r="C1036" s="66">
        <v>6515.79</v>
      </c>
      <c r="D1036" s="6" t="s">
        <v>2047</v>
      </c>
    </row>
    <row r="1037" spans="1:4">
      <c r="A1037" s="6" t="s">
        <v>2049</v>
      </c>
      <c r="B1037" s="21" t="s">
        <v>2050</v>
      </c>
      <c r="C1037" s="66">
        <v>7819.69</v>
      </c>
      <c r="D1037" s="6" t="s">
        <v>2049</v>
      </c>
    </row>
    <row r="1038" spans="1:4">
      <c r="A1038" s="6" t="s">
        <v>2051</v>
      </c>
      <c r="B1038" s="21" t="s">
        <v>2052</v>
      </c>
      <c r="C1038" s="66">
        <v>9800.56</v>
      </c>
      <c r="D1038" s="6" t="s">
        <v>2051</v>
      </c>
    </row>
    <row r="1039" spans="1:4">
      <c r="A1039" s="6" t="s">
        <v>2053</v>
      </c>
      <c r="B1039" s="21" t="s">
        <v>2054</v>
      </c>
      <c r="C1039" s="66">
        <v>11757.67</v>
      </c>
      <c r="D1039" s="6" t="s">
        <v>2053</v>
      </c>
    </row>
    <row r="1040" spans="1:4">
      <c r="A1040" s="6" t="s">
        <v>2055</v>
      </c>
      <c r="B1040" s="21" t="s">
        <v>2056</v>
      </c>
      <c r="C1040" s="66">
        <v>10555.06</v>
      </c>
      <c r="D1040" s="6" t="s">
        <v>2055</v>
      </c>
    </row>
    <row r="1041" spans="1:4">
      <c r="A1041" s="6" t="s">
        <v>2057</v>
      </c>
      <c r="B1041" s="21" t="s">
        <v>2058</v>
      </c>
      <c r="C1041" s="66">
        <v>12667.65</v>
      </c>
      <c r="D1041" s="6" t="s">
        <v>2057</v>
      </c>
    </row>
    <row r="1042" spans="1:4">
      <c r="A1042" s="6" t="s">
        <v>2059</v>
      </c>
      <c r="B1042" s="21" t="s">
        <v>2060</v>
      </c>
      <c r="C1042" s="66">
        <v>4028.02</v>
      </c>
      <c r="D1042" s="6" t="s">
        <v>2059</v>
      </c>
    </row>
    <row r="1043" spans="1:4">
      <c r="A1043" s="6" t="s">
        <v>2061</v>
      </c>
      <c r="B1043" s="21" t="s">
        <v>2062</v>
      </c>
      <c r="C1043" s="66">
        <v>5840.9</v>
      </c>
      <c r="D1043" s="6" t="s">
        <v>2061</v>
      </c>
    </row>
    <row r="1044" spans="1:4">
      <c r="A1044" s="6" t="s">
        <v>2063</v>
      </c>
      <c r="B1044" s="21" t="s">
        <v>2064</v>
      </c>
      <c r="C1044" s="66">
        <v>11176.17</v>
      </c>
      <c r="D1044" s="6" t="s">
        <v>2063</v>
      </c>
    </row>
    <row r="1045" spans="1:4">
      <c r="A1045" s="6" t="s">
        <v>2065</v>
      </c>
      <c r="B1045" s="21" t="s">
        <v>2066</v>
      </c>
      <c r="C1045" s="66">
        <v>11176.17</v>
      </c>
      <c r="D1045" s="6" t="s">
        <v>2065</v>
      </c>
    </row>
    <row r="1046" spans="1:4">
      <c r="A1046" s="6" t="s">
        <v>2067</v>
      </c>
      <c r="B1046" s="21" t="s">
        <v>2068</v>
      </c>
      <c r="C1046" s="66">
        <v>13411.31</v>
      </c>
      <c r="D1046" s="6" t="s">
        <v>2067</v>
      </c>
    </row>
    <row r="1047" spans="1:4">
      <c r="A1047" s="6" t="s">
        <v>2069</v>
      </c>
      <c r="B1047" s="21" t="s">
        <v>2070</v>
      </c>
      <c r="C1047" s="66">
        <v>11947.34</v>
      </c>
      <c r="D1047" s="6" t="s">
        <v>2069</v>
      </c>
    </row>
    <row r="1048" spans="1:4">
      <c r="A1048" s="6" t="s">
        <v>2071</v>
      </c>
      <c r="B1048" s="21" t="s">
        <v>1350</v>
      </c>
      <c r="C1048" s="66">
        <v>11947.34</v>
      </c>
      <c r="D1048" s="6" t="s">
        <v>2071</v>
      </c>
    </row>
    <row r="1049" spans="1:4">
      <c r="A1049" s="6" t="s">
        <v>2072</v>
      </c>
      <c r="B1049" s="21" t="s">
        <v>2073</v>
      </c>
      <c r="C1049" s="66">
        <v>14336.72</v>
      </c>
      <c r="D1049" s="6" t="s">
        <v>2072</v>
      </c>
    </row>
    <row r="1050" spans="1:4">
      <c r="A1050" s="6" t="s">
        <v>2074</v>
      </c>
      <c r="B1050" s="21" t="s">
        <v>1303</v>
      </c>
      <c r="C1050" s="66">
        <v>10820.18</v>
      </c>
      <c r="D1050" s="6" t="s">
        <v>2074</v>
      </c>
    </row>
    <row r="1051" spans="1:4">
      <c r="A1051" s="6" t="s">
        <v>2075</v>
      </c>
      <c r="B1051" s="21" t="s">
        <v>1302</v>
      </c>
      <c r="C1051" s="66">
        <v>6585.81</v>
      </c>
      <c r="D1051" s="6" t="s">
        <v>2075</v>
      </c>
    </row>
    <row r="1052" spans="1:4">
      <c r="A1052" s="6" t="s">
        <v>2076</v>
      </c>
      <c r="B1052" s="21" t="s">
        <v>1304</v>
      </c>
      <c r="C1052" s="66">
        <v>10820.18</v>
      </c>
      <c r="D1052" s="6" t="s">
        <v>2076</v>
      </c>
    </row>
    <row r="1053" spans="1:4">
      <c r="A1053" s="6" t="s">
        <v>2077</v>
      </c>
      <c r="B1053" s="21" t="s">
        <v>1305</v>
      </c>
      <c r="C1053" s="66">
        <v>10820.18</v>
      </c>
      <c r="D1053" s="6" t="s">
        <v>2077</v>
      </c>
    </row>
    <row r="1054" spans="1:4">
      <c r="A1054" s="6" t="s">
        <v>2078</v>
      </c>
      <c r="B1054" s="21" t="s">
        <v>2079</v>
      </c>
      <c r="C1054" s="66">
        <v>12984.46</v>
      </c>
      <c r="D1054" s="6" t="s">
        <v>2078</v>
      </c>
    </row>
    <row r="1055" spans="1:4">
      <c r="A1055" s="6" t="s">
        <v>2080</v>
      </c>
      <c r="B1055" s="21" t="s">
        <v>2081</v>
      </c>
      <c r="C1055" s="66">
        <v>7902.65</v>
      </c>
      <c r="D1055" s="6" t="s">
        <v>2080</v>
      </c>
    </row>
    <row r="1056" spans="1:4">
      <c r="A1056" s="6" t="s">
        <v>2082</v>
      </c>
      <c r="B1056" s="21" t="s">
        <v>2083</v>
      </c>
      <c r="C1056" s="66">
        <v>12984.46</v>
      </c>
      <c r="D1056" s="6" t="s">
        <v>2082</v>
      </c>
    </row>
    <row r="1057" spans="1:4">
      <c r="A1057" s="6" t="s">
        <v>2084</v>
      </c>
      <c r="B1057" s="21" t="s">
        <v>2085</v>
      </c>
      <c r="C1057" s="66">
        <v>12984.46</v>
      </c>
      <c r="D1057" s="6" t="s">
        <v>2084</v>
      </c>
    </row>
    <row r="1058" spans="1:4">
      <c r="A1058" s="6" t="s">
        <v>2086</v>
      </c>
      <c r="B1058" s="21" t="s">
        <v>2087</v>
      </c>
      <c r="C1058" s="66">
        <v>6114.77</v>
      </c>
      <c r="D1058" s="6" t="s">
        <v>2086</v>
      </c>
    </row>
    <row r="1059" spans="1:4">
      <c r="A1059" s="6" t="s">
        <v>2088</v>
      </c>
      <c r="B1059" s="21" t="s">
        <v>2089</v>
      </c>
      <c r="C1059" s="66">
        <v>3782.92</v>
      </c>
      <c r="D1059" s="6" t="s">
        <v>2088</v>
      </c>
    </row>
    <row r="1060" spans="1:4">
      <c r="A1060" s="6" t="s">
        <v>2090</v>
      </c>
      <c r="B1060" s="21" t="s">
        <v>2091</v>
      </c>
      <c r="C1060" s="66">
        <v>3531.14</v>
      </c>
      <c r="D1060" s="6" t="s">
        <v>2090</v>
      </c>
    </row>
    <row r="1061" spans="1:4">
      <c r="A1061" s="6" t="s">
        <v>2092</v>
      </c>
      <c r="B1061" s="21" t="s">
        <v>1293</v>
      </c>
      <c r="C1061" s="66">
        <v>4413.1899999999996</v>
      </c>
      <c r="D1061" s="6" t="s">
        <v>2092</v>
      </c>
    </row>
    <row r="1062" spans="1:4">
      <c r="A1062" s="6" t="s">
        <v>2093</v>
      </c>
      <c r="B1062" s="21" t="s">
        <v>1294</v>
      </c>
      <c r="C1062" s="66">
        <v>3531.14</v>
      </c>
      <c r="D1062" s="6" t="s">
        <v>2093</v>
      </c>
    </row>
    <row r="1063" spans="1:4">
      <c r="A1063" s="6" t="s">
        <v>2094</v>
      </c>
      <c r="B1063" s="21" t="s">
        <v>2095</v>
      </c>
      <c r="C1063" s="66">
        <v>11353.32</v>
      </c>
      <c r="D1063" s="6" t="s">
        <v>2094</v>
      </c>
    </row>
    <row r="1064" spans="1:4">
      <c r="A1064" s="6" t="s">
        <v>2096</v>
      </c>
      <c r="B1064" s="21" t="s">
        <v>2097</v>
      </c>
      <c r="C1064" s="66">
        <v>4961.34</v>
      </c>
      <c r="D1064" s="6" t="s">
        <v>2096</v>
      </c>
    </row>
    <row r="1065" spans="1:4">
      <c r="A1065" s="6" t="s">
        <v>2098</v>
      </c>
      <c r="B1065" s="21" t="s">
        <v>2099</v>
      </c>
      <c r="C1065" s="66">
        <v>11353.32</v>
      </c>
      <c r="D1065" s="6" t="s">
        <v>2098</v>
      </c>
    </row>
    <row r="1066" spans="1:4">
      <c r="A1066" s="6" t="s">
        <v>2100</v>
      </c>
      <c r="B1066" s="21" t="s">
        <v>2101</v>
      </c>
      <c r="C1066" s="66">
        <v>11353.32</v>
      </c>
      <c r="D1066" s="6" t="s">
        <v>2100</v>
      </c>
    </row>
    <row r="1067" spans="1:4">
      <c r="A1067" s="71" t="s">
        <v>1942</v>
      </c>
      <c r="B1067" s="145" t="s">
        <v>1307</v>
      </c>
      <c r="C1067" s="66">
        <v>12648.06</v>
      </c>
      <c r="D1067" s="71" t="s">
        <v>1942</v>
      </c>
    </row>
    <row r="1068" spans="1:4">
      <c r="A1068" s="71" t="s">
        <v>1943</v>
      </c>
      <c r="B1068" s="145" t="s">
        <v>1306</v>
      </c>
      <c r="C1068" s="66">
        <v>2161.7800000000002</v>
      </c>
      <c r="D1068" s="71" t="s">
        <v>1943</v>
      </c>
    </row>
    <row r="1069" spans="1:4">
      <c r="A1069" s="71" t="s">
        <v>1944</v>
      </c>
      <c r="B1069" s="145" t="s">
        <v>1308</v>
      </c>
      <c r="C1069" s="66">
        <v>12648.06</v>
      </c>
      <c r="D1069" s="71" t="s">
        <v>1944</v>
      </c>
    </row>
    <row r="1070" spans="1:4">
      <c r="A1070" s="71" t="s">
        <v>1945</v>
      </c>
      <c r="B1070" s="145" t="s">
        <v>1309</v>
      </c>
      <c r="C1070" s="66">
        <v>12648.06</v>
      </c>
      <c r="D1070" s="71" t="s">
        <v>1945</v>
      </c>
    </row>
    <row r="1071" spans="1:4">
      <c r="A1071" s="70" t="s">
        <v>2102</v>
      </c>
      <c r="B1071" s="144" t="s">
        <v>2103</v>
      </c>
      <c r="C1071" s="66">
        <v>705.47</v>
      </c>
      <c r="D1071" s="70" t="s">
        <v>2102</v>
      </c>
    </row>
    <row r="1072" spans="1:4">
      <c r="A1072" s="70" t="s">
        <v>2104</v>
      </c>
      <c r="B1072" s="144" t="s">
        <v>2105</v>
      </c>
      <c r="C1072" s="66">
        <v>2793.29</v>
      </c>
      <c r="D1072" s="70" t="s">
        <v>2104</v>
      </c>
    </row>
    <row r="1073" spans="1:4">
      <c r="A1073" s="70" t="s">
        <v>2106</v>
      </c>
      <c r="B1073" s="144" t="s">
        <v>2107</v>
      </c>
      <c r="C1073" s="66">
        <v>818.22</v>
      </c>
      <c r="D1073" s="70" t="s">
        <v>2106</v>
      </c>
    </row>
    <row r="1074" spans="1:4">
      <c r="A1074" s="72" t="s">
        <v>2108</v>
      </c>
      <c r="B1074" s="146">
        <v>3070166</v>
      </c>
      <c r="C1074" s="27">
        <v>310.97000000000003</v>
      </c>
      <c r="D1074" s="72" t="s">
        <v>2108</v>
      </c>
    </row>
    <row r="1075" spans="1:4">
      <c r="A1075" s="72" t="s">
        <v>2109</v>
      </c>
      <c r="B1075" s="146">
        <v>3070169</v>
      </c>
      <c r="C1075" s="27">
        <v>556.5</v>
      </c>
      <c r="D1075" s="72" t="s">
        <v>2109</v>
      </c>
    </row>
    <row r="1076" spans="1:4">
      <c r="A1076" s="70" t="s">
        <v>2110</v>
      </c>
      <c r="B1076" s="144" t="s">
        <v>2111</v>
      </c>
      <c r="C1076" s="66">
        <v>985.23</v>
      </c>
      <c r="D1076" s="70" t="s">
        <v>2110</v>
      </c>
    </row>
    <row r="1077" spans="1:4">
      <c r="A1077" s="70" t="s">
        <v>2110</v>
      </c>
      <c r="B1077" s="144" t="s">
        <v>2112</v>
      </c>
      <c r="C1077" s="66">
        <v>985.23</v>
      </c>
      <c r="D1077" s="70" t="s">
        <v>2110</v>
      </c>
    </row>
    <row r="1078" spans="1:4">
      <c r="A1078" s="70" t="s">
        <v>2110</v>
      </c>
      <c r="B1078" s="144" t="s">
        <v>2113</v>
      </c>
      <c r="C1078" s="66">
        <v>985.23</v>
      </c>
      <c r="D1078" s="70" t="s">
        <v>2110</v>
      </c>
    </row>
    <row r="1079" spans="1:4">
      <c r="A1079" s="70" t="s">
        <v>2114</v>
      </c>
      <c r="B1079" s="144" t="s">
        <v>2115</v>
      </c>
      <c r="C1079" s="66">
        <v>1061.44</v>
      </c>
      <c r="D1079" s="70" t="s">
        <v>2114</v>
      </c>
    </row>
    <row r="1080" spans="1:4">
      <c r="A1080" s="70" t="s">
        <v>2114</v>
      </c>
      <c r="B1080" s="144" t="s">
        <v>2116</v>
      </c>
      <c r="C1080" s="66">
        <v>1061.44</v>
      </c>
      <c r="D1080" s="70" t="s">
        <v>2114</v>
      </c>
    </row>
    <row r="1081" spans="1:4">
      <c r="A1081" s="70" t="s">
        <v>2114</v>
      </c>
      <c r="B1081" s="144" t="s">
        <v>2117</v>
      </c>
      <c r="C1081" s="66">
        <v>1061.44</v>
      </c>
      <c r="D1081" s="70" t="s">
        <v>2114</v>
      </c>
    </row>
    <row r="1082" spans="1:4">
      <c r="A1082" s="70" t="s">
        <v>2118</v>
      </c>
      <c r="B1082" s="144" t="s">
        <v>2119</v>
      </c>
      <c r="C1082" s="66">
        <v>681.67</v>
      </c>
      <c r="D1082" s="70" t="s">
        <v>2118</v>
      </c>
    </row>
    <row r="1083" spans="1:4">
      <c r="A1083" s="70" t="s">
        <v>2118</v>
      </c>
      <c r="B1083" s="144" t="s">
        <v>2120</v>
      </c>
      <c r="C1083" s="66">
        <v>681.67</v>
      </c>
      <c r="D1083" s="70" t="s">
        <v>2118</v>
      </c>
    </row>
    <row r="1084" spans="1:4">
      <c r="A1084" s="70" t="s">
        <v>2118</v>
      </c>
      <c r="B1084" s="144" t="s">
        <v>2121</v>
      </c>
      <c r="C1084" s="66">
        <v>681.67</v>
      </c>
      <c r="D1084" s="70" t="s">
        <v>2118</v>
      </c>
    </row>
    <row r="1085" spans="1:4">
      <c r="A1085" s="70" t="s">
        <v>2122</v>
      </c>
      <c r="B1085" s="144" t="s">
        <v>2123</v>
      </c>
      <c r="C1085" s="66">
        <v>732.59</v>
      </c>
      <c r="D1085" s="70" t="s">
        <v>2122</v>
      </c>
    </row>
    <row r="1086" spans="1:4">
      <c r="A1086" s="70" t="s">
        <v>2122</v>
      </c>
      <c r="B1086" s="144" t="s">
        <v>2124</v>
      </c>
      <c r="C1086" s="66">
        <v>732.59</v>
      </c>
      <c r="D1086" s="70" t="s">
        <v>2122</v>
      </c>
    </row>
    <row r="1087" spans="1:4">
      <c r="A1087" s="70" t="s">
        <v>2122</v>
      </c>
      <c r="B1087" s="144" t="s">
        <v>2125</v>
      </c>
      <c r="C1087" s="66">
        <v>732.59</v>
      </c>
      <c r="D1087" s="70" t="s">
        <v>2122</v>
      </c>
    </row>
    <row r="1088" spans="1:4">
      <c r="A1088" s="70" t="s">
        <v>2126</v>
      </c>
      <c r="B1088" s="144" t="s">
        <v>2127</v>
      </c>
      <c r="C1088" s="66">
        <v>1263.55</v>
      </c>
      <c r="D1088" s="70" t="s">
        <v>2126</v>
      </c>
    </row>
    <row r="1089" spans="1:4">
      <c r="A1089" s="70" t="s">
        <v>2126</v>
      </c>
      <c r="B1089" s="144" t="s">
        <v>2128</v>
      </c>
      <c r="C1089" s="66">
        <v>1263.55</v>
      </c>
      <c r="D1089" s="70" t="s">
        <v>2126</v>
      </c>
    </row>
    <row r="1090" spans="1:4">
      <c r="A1090" s="70" t="s">
        <v>2126</v>
      </c>
      <c r="B1090" s="144" t="s">
        <v>2129</v>
      </c>
      <c r="C1090" s="66">
        <v>1263.55</v>
      </c>
      <c r="D1090" s="70" t="s">
        <v>2126</v>
      </c>
    </row>
    <row r="1091" spans="1:4">
      <c r="A1091" s="70" t="s">
        <v>2130</v>
      </c>
      <c r="B1091" s="144" t="s">
        <v>2131</v>
      </c>
      <c r="C1091" s="66">
        <v>1111.55</v>
      </c>
      <c r="D1091" s="70" t="s">
        <v>2130</v>
      </c>
    </row>
    <row r="1092" spans="1:4">
      <c r="A1092" s="70" t="s">
        <v>2130</v>
      </c>
      <c r="B1092" s="144" t="s">
        <v>2132</v>
      </c>
      <c r="C1092" s="66">
        <v>1111.55</v>
      </c>
      <c r="D1092" s="70" t="s">
        <v>2130</v>
      </c>
    </row>
    <row r="1093" spans="1:4">
      <c r="A1093" s="70" t="s">
        <v>2130</v>
      </c>
      <c r="B1093" s="144" t="s">
        <v>2133</v>
      </c>
      <c r="C1093" s="66">
        <v>1111.55</v>
      </c>
      <c r="D1093" s="70" t="s">
        <v>2130</v>
      </c>
    </row>
    <row r="1094" spans="1:4">
      <c r="A1094" s="70" t="s">
        <v>2134</v>
      </c>
      <c r="B1094" s="144" t="s">
        <v>2135</v>
      </c>
      <c r="C1094" s="66">
        <v>505.21</v>
      </c>
      <c r="D1094" s="70" t="s">
        <v>2134</v>
      </c>
    </row>
    <row r="1095" spans="1:4">
      <c r="A1095" s="70" t="s">
        <v>2134</v>
      </c>
      <c r="B1095" s="144" t="s">
        <v>2136</v>
      </c>
      <c r="C1095" s="66">
        <v>505.21</v>
      </c>
      <c r="D1095" s="70" t="s">
        <v>2134</v>
      </c>
    </row>
    <row r="1096" spans="1:4">
      <c r="A1096" s="70" t="s">
        <v>2134</v>
      </c>
      <c r="B1096" s="144" t="s">
        <v>2137</v>
      </c>
      <c r="C1096" s="66">
        <v>505.21</v>
      </c>
      <c r="D1096" s="70" t="s">
        <v>2134</v>
      </c>
    </row>
    <row r="1097" spans="1:4">
      <c r="A1097" s="70" t="s">
        <v>2138</v>
      </c>
      <c r="B1097" s="144" t="s">
        <v>2139</v>
      </c>
      <c r="C1097" s="66">
        <v>113.49</v>
      </c>
      <c r="D1097" s="70" t="s">
        <v>2138</v>
      </c>
    </row>
    <row r="1098" spans="1:4">
      <c r="A1098" s="70" t="s">
        <v>2138</v>
      </c>
      <c r="B1098" s="144" t="s">
        <v>2140</v>
      </c>
      <c r="C1098" s="66">
        <v>113.49</v>
      </c>
      <c r="D1098" s="70" t="s">
        <v>2138</v>
      </c>
    </row>
    <row r="1099" spans="1:4">
      <c r="A1099" s="70" t="s">
        <v>2138</v>
      </c>
      <c r="B1099" s="144" t="s">
        <v>2141</v>
      </c>
      <c r="C1099" s="66">
        <v>113.49</v>
      </c>
      <c r="D1099" s="70" t="s">
        <v>2138</v>
      </c>
    </row>
    <row r="1100" spans="1:4">
      <c r="A1100" s="70" t="s">
        <v>2142</v>
      </c>
      <c r="B1100" s="144" t="s">
        <v>2143</v>
      </c>
      <c r="C1100" s="66">
        <v>453.95</v>
      </c>
      <c r="D1100" s="70" t="s">
        <v>2142</v>
      </c>
    </row>
    <row r="1101" spans="1:4">
      <c r="A1101" s="70" t="s">
        <v>2142</v>
      </c>
      <c r="B1101" s="144" t="s">
        <v>2144</v>
      </c>
      <c r="C1101" s="66">
        <v>453.95</v>
      </c>
      <c r="D1101" s="70" t="s">
        <v>2142</v>
      </c>
    </row>
    <row r="1102" spans="1:4">
      <c r="A1102" s="70" t="s">
        <v>2142</v>
      </c>
      <c r="B1102" s="144" t="s">
        <v>2145</v>
      </c>
      <c r="C1102" s="66">
        <v>453.95</v>
      </c>
      <c r="D1102" s="70" t="s">
        <v>2142</v>
      </c>
    </row>
    <row r="1103" spans="1:4">
      <c r="A1103" s="70" t="s">
        <v>2146</v>
      </c>
      <c r="B1103" s="144" t="s">
        <v>2147</v>
      </c>
      <c r="C1103" s="66">
        <v>1512.62</v>
      </c>
      <c r="D1103" s="70" t="s">
        <v>2146</v>
      </c>
    </row>
    <row r="1104" spans="1:4">
      <c r="A1104" s="70" t="s">
        <v>2146</v>
      </c>
      <c r="B1104" s="144" t="s">
        <v>2148</v>
      </c>
      <c r="C1104" s="66">
        <v>1512.62</v>
      </c>
      <c r="D1104" s="70" t="s">
        <v>2146</v>
      </c>
    </row>
    <row r="1105" spans="1:4">
      <c r="A1105" s="70" t="s">
        <v>2146</v>
      </c>
      <c r="B1105" s="144" t="s">
        <v>2149</v>
      </c>
      <c r="C1105" s="66">
        <v>1512.62</v>
      </c>
      <c r="D1105" s="70" t="s">
        <v>2146</v>
      </c>
    </row>
    <row r="1106" spans="1:4">
      <c r="A1106" s="70" t="s">
        <v>2150</v>
      </c>
      <c r="B1106" s="144" t="s">
        <v>2151</v>
      </c>
      <c r="C1106" s="66">
        <v>895.57</v>
      </c>
      <c r="D1106" s="70" t="s">
        <v>2150</v>
      </c>
    </row>
    <row r="1107" spans="1:4">
      <c r="A1107" s="70" t="s">
        <v>2150</v>
      </c>
      <c r="B1107" s="144" t="s">
        <v>2152</v>
      </c>
      <c r="C1107" s="66">
        <v>895.57</v>
      </c>
      <c r="D1107" s="70" t="s">
        <v>2150</v>
      </c>
    </row>
    <row r="1108" spans="1:4">
      <c r="A1108" s="70" t="s">
        <v>2150</v>
      </c>
      <c r="B1108" s="144" t="s">
        <v>2153</v>
      </c>
      <c r="C1108" s="66">
        <v>895.57</v>
      </c>
      <c r="D1108" s="70" t="s">
        <v>2150</v>
      </c>
    </row>
    <row r="1109" spans="1:4">
      <c r="A1109" s="70" t="s">
        <v>2154</v>
      </c>
      <c r="B1109" s="144" t="s">
        <v>2155</v>
      </c>
      <c r="C1109" s="66">
        <v>1537.87</v>
      </c>
      <c r="D1109" s="70" t="s">
        <v>2154</v>
      </c>
    </row>
    <row r="1110" spans="1:4">
      <c r="A1110" s="70" t="s">
        <v>2154</v>
      </c>
      <c r="B1110" s="144" t="s">
        <v>2156</v>
      </c>
      <c r="C1110" s="66">
        <v>1537.87</v>
      </c>
      <c r="D1110" s="70" t="s">
        <v>2154</v>
      </c>
    </row>
    <row r="1111" spans="1:4">
      <c r="A1111" s="70" t="s">
        <v>2154</v>
      </c>
      <c r="B1111" s="144" t="s">
        <v>2157</v>
      </c>
      <c r="C1111" s="66">
        <v>1537.87</v>
      </c>
      <c r="D1111" s="70" t="s">
        <v>2154</v>
      </c>
    </row>
    <row r="1112" spans="1:4">
      <c r="A1112" s="70" t="s">
        <v>2158</v>
      </c>
      <c r="B1112" s="144" t="s">
        <v>2159</v>
      </c>
      <c r="C1112" s="66">
        <v>319.94</v>
      </c>
      <c r="D1112" s="70" t="s">
        <v>2158</v>
      </c>
    </row>
    <row r="1113" spans="1:4">
      <c r="A1113" s="70" t="s">
        <v>2158</v>
      </c>
      <c r="B1113" s="144" t="s">
        <v>2160</v>
      </c>
      <c r="C1113" s="66">
        <v>319.94</v>
      </c>
      <c r="D1113" s="70" t="s">
        <v>2158</v>
      </c>
    </row>
    <row r="1114" spans="1:4">
      <c r="A1114" s="70" t="s">
        <v>2158</v>
      </c>
      <c r="B1114" s="144" t="s">
        <v>2161</v>
      </c>
      <c r="C1114" s="66">
        <v>319.94</v>
      </c>
      <c r="D1114" s="70" t="s">
        <v>2158</v>
      </c>
    </row>
    <row r="1115" spans="1:4">
      <c r="A1115" s="70" t="s">
        <v>2162</v>
      </c>
      <c r="B1115" s="144" t="s">
        <v>2163</v>
      </c>
      <c r="C1115" s="66">
        <v>319.94</v>
      </c>
      <c r="D1115" s="70" t="s">
        <v>2162</v>
      </c>
    </row>
    <row r="1116" spans="1:4">
      <c r="A1116" s="70" t="s">
        <v>2162</v>
      </c>
      <c r="B1116" s="144" t="s">
        <v>2164</v>
      </c>
      <c r="C1116" s="66">
        <v>319.94</v>
      </c>
      <c r="D1116" s="70" t="s">
        <v>2162</v>
      </c>
    </row>
    <row r="1117" spans="1:4">
      <c r="A1117" s="70" t="s">
        <v>2162</v>
      </c>
      <c r="B1117" s="144" t="s">
        <v>2165</v>
      </c>
      <c r="C1117" s="66">
        <v>319.94</v>
      </c>
      <c r="D1117" s="70" t="s">
        <v>2162</v>
      </c>
    </row>
    <row r="1118" spans="1:4">
      <c r="A1118" s="70" t="s">
        <v>2166</v>
      </c>
      <c r="B1118" s="144" t="s">
        <v>2167</v>
      </c>
      <c r="C1118" s="66">
        <v>319.94</v>
      </c>
      <c r="D1118" s="70" t="s">
        <v>2166</v>
      </c>
    </row>
    <row r="1119" spans="1:4">
      <c r="A1119" s="70" t="s">
        <v>2166</v>
      </c>
      <c r="B1119" s="144" t="s">
        <v>2168</v>
      </c>
      <c r="C1119" s="66">
        <v>319.94</v>
      </c>
      <c r="D1119" s="70" t="s">
        <v>2166</v>
      </c>
    </row>
    <row r="1120" spans="1:4">
      <c r="A1120" s="70" t="s">
        <v>2166</v>
      </c>
      <c r="B1120" s="144" t="s">
        <v>2169</v>
      </c>
      <c r="C1120" s="66">
        <v>319.94</v>
      </c>
      <c r="D1120" s="70" t="s">
        <v>2166</v>
      </c>
    </row>
    <row r="1121" spans="1:4">
      <c r="A1121" s="70" t="s">
        <v>2170</v>
      </c>
      <c r="B1121" s="144" t="s">
        <v>2171</v>
      </c>
      <c r="C1121" s="66">
        <v>783.11</v>
      </c>
      <c r="D1121" s="70" t="s">
        <v>2170</v>
      </c>
    </row>
    <row r="1122" spans="1:4">
      <c r="A1122" s="70" t="s">
        <v>2170</v>
      </c>
      <c r="B1122" s="144" t="s">
        <v>2172</v>
      </c>
      <c r="C1122" s="66">
        <v>783.11</v>
      </c>
      <c r="D1122" s="70" t="s">
        <v>2170</v>
      </c>
    </row>
    <row r="1123" spans="1:4">
      <c r="A1123" s="70" t="s">
        <v>2170</v>
      </c>
      <c r="B1123" s="144" t="s">
        <v>2173</v>
      </c>
      <c r="C1123" s="66">
        <v>783.11</v>
      </c>
      <c r="D1123" s="70" t="s">
        <v>2170</v>
      </c>
    </row>
    <row r="1124" spans="1:4">
      <c r="A1124" s="70" t="s">
        <v>2174</v>
      </c>
      <c r="B1124" s="144" t="s">
        <v>2175</v>
      </c>
      <c r="C1124" s="66">
        <v>554.9</v>
      </c>
      <c r="D1124" s="70" t="s">
        <v>2174</v>
      </c>
    </row>
    <row r="1125" spans="1:4">
      <c r="A1125" s="70" t="s">
        <v>2174</v>
      </c>
      <c r="B1125" s="144" t="s">
        <v>2176</v>
      </c>
      <c r="C1125" s="66">
        <v>554.9</v>
      </c>
      <c r="D1125" s="70" t="s">
        <v>2174</v>
      </c>
    </row>
    <row r="1126" spans="1:4">
      <c r="A1126" s="70" t="s">
        <v>2174</v>
      </c>
      <c r="B1126" s="144" t="s">
        <v>2177</v>
      </c>
      <c r="C1126" s="66">
        <v>554.9</v>
      </c>
      <c r="D1126" s="70" t="s">
        <v>2174</v>
      </c>
    </row>
    <row r="1127" spans="1:4">
      <c r="A1127" s="70" t="s">
        <v>2178</v>
      </c>
      <c r="B1127" s="144" t="s">
        <v>2179</v>
      </c>
      <c r="C1127" s="66">
        <v>554.9</v>
      </c>
      <c r="D1127" s="70" t="s">
        <v>2178</v>
      </c>
    </row>
    <row r="1128" spans="1:4">
      <c r="A1128" s="70" t="s">
        <v>2178</v>
      </c>
      <c r="B1128" s="144" t="s">
        <v>2180</v>
      </c>
      <c r="C1128" s="66">
        <v>554.9</v>
      </c>
      <c r="D1128" s="70" t="s">
        <v>2178</v>
      </c>
    </row>
    <row r="1129" spans="1:4">
      <c r="A1129" s="70" t="s">
        <v>2178</v>
      </c>
      <c r="B1129" s="144" t="s">
        <v>2181</v>
      </c>
      <c r="C1129" s="66">
        <v>554.9</v>
      </c>
      <c r="D1129" s="70" t="s">
        <v>2178</v>
      </c>
    </row>
    <row r="1130" spans="1:4">
      <c r="A1130" s="70" t="s">
        <v>2182</v>
      </c>
      <c r="B1130" s="144" t="s">
        <v>2183</v>
      </c>
      <c r="C1130" s="66">
        <v>554.9</v>
      </c>
      <c r="D1130" s="70" t="s">
        <v>2182</v>
      </c>
    </row>
    <row r="1131" spans="1:4">
      <c r="A1131" s="70" t="s">
        <v>2182</v>
      </c>
      <c r="B1131" s="144" t="s">
        <v>2184</v>
      </c>
      <c r="C1131" s="66">
        <v>554.9</v>
      </c>
      <c r="D1131" s="70" t="s">
        <v>2182</v>
      </c>
    </row>
    <row r="1132" spans="1:4">
      <c r="A1132" s="70" t="s">
        <v>2182</v>
      </c>
      <c r="B1132" s="144" t="s">
        <v>2185</v>
      </c>
      <c r="C1132" s="66">
        <v>554.9</v>
      </c>
      <c r="D1132" s="70" t="s">
        <v>2182</v>
      </c>
    </row>
    <row r="1133" spans="1:4">
      <c r="A1133" s="70" t="s">
        <v>2186</v>
      </c>
      <c r="B1133" s="144" t="s">
        <v>2187</v>
      </c>
      <c r="C1133" s="66">
        <v>1035.76</v>
      </c>
      <c r="D1133" s="70" t="s">
        <v>2186</v>
      </c>
    </row>
    <row r="1134" spans="1:4">
      <c r="A1134" s="70" t="s">
        <v>2186</v>
      </c>
      <c r="B1134" s="144" t="s">
        <v>2188</v>
      </c>
      <c r="C1134" s="66">
        <v>1035.76</v>
      </c>
      <c r="D1134" s="70" t="s">
        <v>2186</v>
      </c>
    </row>
    <row r="1135" spans="1:4">
      <c r="A1135" s="70" t="s">
        <v>2186</v>
      </c>
      <c r="B1135" s="144" t="s">
        <v>2189</v>
      </c>
      <c r="C1135" s="66">
        <v>1035.76</v>
      </c>
      <c r="D1135" s="70" t="s">
        <v>2186</v>
      </c>
    </row>
    <row r="1136" spans="1:4">
      <c r="A1136" s="70" t="s">
        <v>2190</v>
      </c>
      <c r="B1136" s="144" t="s">
        <v>2191</v>
      </c>
      <c r="C1136" s="66">
        <v>859.27</v>
      </c>
      <c r="D1136" s="70" t="s">
        <v>2190</v>
      </c>
    </row>
    <row r="1137" spans="1:4">
      <c r="A1137" s="70" t="s">
        <v>2190</v>
      </c>
      <c r="B1137" s="144" t="s">
        <v>2192</v>
      </c>
      <c r="C1137" s="66">
        <v>859.27</v>
      </c>
      <c r="D1137" s="70" t="s">
        <v>2190</v>
      </c>
    </row>
    <row r="1138" spans="1:4">
      <c r="A1138" s="70" t="s">
        <v>2190</v>
      </c>
      <c r="B1138" s="144" t="s">
        <v>2193</v>
      </c>
      <c r="C1138" s="66">
        <v>859.27</v>
      </c>
      <c r="D1138" s="70" t="s">
        <v>2190</v>
      </c>
    </row>
    <row r="1139" spans="1:4">
      <c r="A1139" s="70" t="s">
        <v>2194</v>
      </c>
      <c r="B1139" s="144" t="s">
        <v>2195</v>
      </c>
      <c r="C1139" s="66">
        <v>1067.81</v>
      </c>
      <c r="D1139" s="70" t="s">
        <v>2194</v>
      </c>
    </row>
    <row r="1140" spans="1:4">
      <c r="A1140" s="70" t="s">
        <v>2194</v>
      </c>
      <c r="B1140" s="144" t="s">
        <v>2196</v>
      </c>
      <c r="C1140" s="66">
        <v>1067.81</v>
      </c>
      <c r="D1140" s="70" t="s">
        <v>2194</v>
      </c>
    </row>
    <row r="1141" spans="1:4">
      <c r="A1141" s="70" t="s">
        <v>2194</v>
      </c>
      <c r="B1141" s="144" t="s">
        <v>2197</v>
      </c>
      <c r="C1141" s="66">
        <v>1067.81</v>
      </c>
      <c r="D1141" s="70" t="s">
        <v>2194</v>
      </c>
    </row>
    <row r="1142" spans="1:4">
      <c r="A1142" s="70" t="s">
        <v>2198</v>
      </c>
      <c r="B1142" s="144" t="s">
        <v>2199</v>
      </c>
      <c r="C1142" s="66">
        <v>1242.57</v>
      </c>
      <c r="D1142" s="70" t="s">
        <v>2198</v>
      </c>
    </row>
    <row r="1143" spans="1:4">
      <c r="A1143" s="70" t="s">
        <v>2198</v>
      </c>
      <c r="B1143" s="144" t="s">
        <v>2200</v>
      </c>
      <c r="C1143" s="66">
        <v>1242.57</v>
      </c>
      <c r="D1143" s="70" t="s">
        <v>2198</v>
      </c>
    </row>
    <row r="1144" spans="1:4">
      <c r="A1144" s="70" t="s">
        <v>2198</v>
      </c>
      <c r="B1144" s="144" t="s">
        <v>2201</v>
      </c>
      <c r="C1144" s="66">
        <v>1242.57</v>
      </c>
      <c r="D1144" s="70" t="s">
        <v>2198</v>
      </c>
    </row>
    <row r="1145" spans="1:4">
      <c r="A1145" s="70" t="s">
        <v>2202</v>
      </c>
      <c r="B1145" s="144" t="s">
        <v>2203</v>
      </c>
      <c r="C1145" s="66">
        <v>606.73</v>
      </c>
      <c r="D1145" s="70" t="s">
        <v>2202</v>
      </c>
    </row>
    <row r="1146" spans="1:4">
      <c r="A1146" s="70" t="s">
        <v>2202</v>
      </c>
      <c r="B1146" s="144" t="s">
        <v>2204</v>
      </c>
      <c r="C1146" s="66">
        <v>606.73</v>
      </c>
      <c r="D1146" s="70" t="s">
        <v>2202</v>
      </c>
    </row>
    <row r="1147" spans="1:4">
      <c r="A1147" s="70" t="s">
        <v>2202</v>
      </c>
      <c r="B1147" s="144" t="s">
        <v>2205</v>
      </c>
      <c r="C1147" s="66">
        <v>606.73</v>
      </c>
      <c r="D1147" s="70" t="s">
        <v>2202</v>
      </c>
    </row>
    <row r="1148" spans="1:4">
      <c r="A1148" s="70" t="s">
        <v>2206</v>
      </c>
      <c r="B1148" s="144" t="s">
        <v>2207</v>
      </c>
      <c r="C1148" s="66">
        <v>631.14</v>
      </c>
      <c r="D1148" s="70" t="s">
        <v>2206</v>
      </c>
    </row>
    <row r="1149" spans="1:4">
      <c r="A1149" s="70" t="s">
        <v>2206</v>
      </c>
      <c r="B1149" s="144" t="s">
        <v>2208</v>
      </c>
      <c r="C1149" s="66">
        <v>631.14</v>
      </c>
      <c r="D1149" s="70" t="s">
        <v>2206</v>
      </c>
    </row>
    <row r="1150" spans="1:4">
      <c r="A1150" s="70" t="s">
        <v>2206</v>
      </c>
      <c r="B1150" s="144" t="s">
        <v>2209</v>
      </c>
      <c r="C1150" s="66">
        <v>631.14</v>
      </c>
      <c r="D1150" s="70" t="s">
        <v>2206</v>
      </c>
    </row>
    <row r="1151" spans="1:4">
      <c r="A1151" s="70" t="s">
        <v>2210</v>
      </c>
      <c r="B1151" s="144" t="s">
        <v>2211</v>
      </c>
      <c r="C1151" s="66">
        <v>1115.47</v>
      </c>
      <c r="D1151" s="70" t="s">
        <v>2210</v>
      </c>
    </row>
    <row r="1152" spans="1:4">
      <c r="A1152" s="70" t="s">
        <v>2210</v>
      </c>
      <c r="B1152" s="144" t="s">
        <v>2212</v>
      </c>
      <c r="C1152" s="66">
        <v>1115.47</v>
      </c>
      <c r="D1152" s="70" t="s">
        <v>2210</v>
      </c>
    </row>
    <row r="1153" spans="1:4">
      <c r="A1153" s="70" t="s">
        <v>2210</v>
      </c>
      <c r="B1153" s="144" t="s">
        <v>2213</v>
      </c>
      <c r="C1153" s="66">
        <v>1115.47</v>
      </c>
      <c r="D1153" s="70" t="s">
        <v>2210</v>
      </c>
    </row>
    <row r="1154" spans="1:4">
      <c r="A1154" s="70" t="s">
        <v>2214</v>
      </c>
      <c r="B1154" s="144" t="s">
        <v>2215</v>
      </c>
      <c r="C1154" s="66">
        <v>657.26</v>
      </c>
      <c r="D1154" s="70" t="s">
        <v>2214</v>
      </c>
    </row>
    <row r="1155" spans="1:4">
      <c r="A1155" s="70" t="s">
        <v>2214</v>
      </c>
      <c r="B1155" s="144" t="s">
        <v>2216</v>
      </c>
      <c r="C1155" s="66">
        <v>657.26</v>
      </c>
      <c r="D1155" s="70" t="s">
        <v>2214</v>
      </c>
    </row>
    <row r="1156" spans="1:4">
      <c r="A1156" s="70" t="s">
        <v>2214</v>
      </c>
      <c r="B1156" s="144" t="s">
        <v>2217</v>
      </c>
      <c r="C1156" s="66">
        <v>657.26</v>
      </c>
      <c r="D1156" s="70" t="s">
        <v>2214</v>
      </c>
    </row>
    <row r="1157" spans="1:4">
      <c r="A1157" s="70" t="s">
        <v>2218</v>
      </c>
      <c r="B1157" s="144" t="s">
        <v>2219</v>
      </c>
      <c r="C1157" s="66">
        <v>732.59</v>
      </c>
      <c r="D1157" s="70" t="s">
        <v>2218</v>
      </c>
    </row>
    <row r="1158" spans="1:4">
      <c r="A1158" s="70" t="s">
        <v>2218</v>
      </c>
      <c r="B1158" s="144" t="s">
        <v>2220</v>
      </c>
      <c r="C1158" s="66">
        <v>732.59</v>
      </c>
      <c r="D1158" s="70" t="s">
        <v>2218</v>
      </c>
    </row>
    <row r="1159" spans="1:4">
      <c r="A1159" s="70" t="s">
        <v>2218</v>
      </c>
      <c r="B1159" s="144" t="s">
        <v>2221</v>
      </c>
      <c r="C1159" s="66">
        <v>732.59</v>
      </c>
      <c r="D1159" s="70" t="s">
        <v>2218</v>
      </c>
    </row>
    <row r="1160" spans="1:4">
      <c r="A1160" s="70" t="s">
        <v>2222</v>
      </c>
      <c r="B1160" s="144" t="s">
        <v>2223</v>
      </c>
      <c r="C1160" s="66">
        <v>726.68</v>
      </c>
      <c r="D1160" s="70" t="s">
        <v>2222</v>
      </c>
    </row>
    <row r="1161" spans="1:4">
      <c r="A1161" s="70" t="s">
        <v>2224</v>
      </c>
      <c r="B1161" s="144" t="s">
        <v>2225</v>
      </c>
      <c r="C1161" s="66">
        <v>758.35</v>
      </c>
      <c r="D1161" s="70" t="s">
        <v>2224</v>
      </c>
    </row>
    <row r="1162" spans="1:4">
      <c r="A1162" s="70" t="s">
        <v>2226</v>
      </c>
      <c r="B1162" s="144" t="s">
        <v>2227</v>
      </c>
      <c r="C1162" s="66">
        <v>0</v>
      </c>
      <c r="D1162" s="70" t="s">
        <v>2226</v>
      </c>
    </row>
    <row r="1163" spans="1:4">
      <c r="A1163" s="70" t="s">
        <v>2226</v>
      </c>
      <c r="B1163" s="144" t="s">
        <v>2228</v>
      </c>
      <c r="C1163" s="66">
        <v>0</v>
      </c>
      <c r="D1163" s="70" t="s">
        <v>2226</v>
      </c>
    </row>
    <row r="1164" spans="1:4">
      <c r="A1164" s="70" t="s">
        <v>2229</v>
      </c>
      <c r="B1164" s="144" t="s">
        <v>2230</v>
      </c>
      <c r="C1164" s="66">
        <v>788.03</v>
      </c>
      <c r="D1164" s="70" t="s">
        <v>2229</v>
      </c>
    </row>
    <row r="1165" spans="1:4">
      <c r="A1165" s="70" t="s">
        <v>2231</v>
      </c>
      <c r="B1165" s="144" t="s">
        <v>2232</v>
      </c>
      <c r="C1165" s="66">
        <v>879.41</v>
      </c>
      <c r="D1165" s="70" t="s">
        <v>2231</v>
      </c>
    </row>
    <row r="1166" spans="1:4">
      <c r="A1166" s="70" t="s">
        <v>2233</v>
      </c>
      <c r="B1166" s="144" t="s">
        <v>2234</v>
      </c>
      <c r="C1166" s="66">
        <v>727.48</v>
      </c>
      <c r="D1166" s="70" t="s">
        <v>2233</v>
      </c>
    </row>
    <row r="1167" spans="1:4">
      <c r="A1167" s="70" t="s">
        <v>2235</v>
      </c>
      <c r="B1167" s="144" t="s">
        <v>2236</v>
      </c>
      <c r="C1167" s="66">
        <v>606.69000000000005</v>
      </c>
      <c r="D1167" s="70" t="s">
        <v>2235</v>
      </c>
    </row>
    <row r="1168" spans="1:4">
      <c r="A1168" s="70" t="s">
        <v>2235</v>
      </c>
      <c r="B1168" s="144" t="s">
        <v>2237</v>
      </c>
      <c r="C1168" s="66">
        <v>606.69000000000005</v>
      </c>
      <c r="D1168" s="70" t="s">
        <v>2235</v>
      </c>
    </row>
    <row r="1169" spans="1:4">
      <c r="A1169" s="70" t="s">
        <v>2235</v>
      </c>
      <c r="B1169" s="144" t="s">
        <v>2238</v>
      </c>
      <c r="C1169" s="66">
        <v>606.69000000000005</v>
      </c>
      <c r="D1169" s="70" t="s">
        <v>2235</v>
      </c>
    </row>
    <row r="1170" spans="1:4">
      <c r="A1170" s="70" t="s">
        <v>2239</v>
      </c>
      <c r="B1170" s="144" t="s">
        <v>2240</v>
      </c>
      <c r="C1170" s="66">
        <v>813.79</v>
      </c>
      <c r="D1170" s="70" t="s">
        <v>2239</v>
      </c>
    </row>
    <row r="1171" spans="1:4">
      <c r="A1171" s="70" t="s">
        <v>2241</v>
      </c>
      <c r="B1171" s="144" t="s">
        <v>2242</v>
      </c>
      <c r="C1171" s="66">
        <v>681.67</v>
      </c>
      <c r="D1171" s="70" t="s">
        <v>2241</v>
      </c>
    </row>
    <row r="1172" spans="1:4">
      <c r="A1172" s="70" t="s">
        <v>2241</v>
      </c>
      <c r="B1172" s="144" t="s">
        <v>2243</v>
      </c>
      <c r="C1172" s="66">
        <v>681.67</v>
      </c>
      <c r="D1172" s="70" t="s">
        <v>2241</v>
      </c>
    </row>
    <row r="1173" spans="1:4">
      <c r="A1173" s="70" t="s">
        <v>2241</v>
      </c>
      <c r="B1173" s="144" t="s">
        <v>2244</v>
      </c>
      <c r="C1173" s="66">
        <v>681.67</v>
      </c>
      <c r="D1173" s="70" t="s">
        <v>2241</v>
      </c>
    </row>
    <row r="1174" spans="1:4">
      <c r="A1174" s="70" t="s">
        <v>2245</v>
      </c>
      <c r="B1174" s="144" t="s">
        <v>2246</v>
      </c>
      <c r="C1174" s="66">
        <v>631.14</v>
      </c>
      <c r="D1174" s="70" t="s">
        <v>2245</v>
      </c>
    </row>
    <row r="1175" spans="1:4">
      <c r="A1175" s="70" t="s">
        <v>2245</v>
      </c>
      <c r="B1175" s="144" t="s">
        <v>2247</v>
      </c>
      <c r="C1175" s="66">
        <v>631.14</v>
      </c>
      <c r="D1175" s="70" t="s">
        <v>2245</v>
      </c>
    </row>
    <row r="1176" spans="1:4">
      <c r="A1176" s="70" t="s">
        <v>2245</v>
      </c>
      <c r="B1176" s="144" t="s">
        <v>2248</v>
      </c>
      <c r="C1176" s="66">
        <v>631.14</v>
      </c>
      <c r="D1176" s="70" t="s">
        <v>2245</v>
      </c>
    </row>
    <row r="1177" spans="1:4">
      <c r="A1177" s="70" t="s">
        <v>2249</v>
      </c>
      <c r="B1177" s="144" t="s">
        <v>2250</v>
      </c>
      <c r="C1177" s="66">
        <v>681.67</v>
      </c>
      <c r="D1177" s="70" t="s">
        <v>2249</v>
      </c>
    </row>
    <row r="1178" spans="1:4">
      <c r="A1178" s="70" t="s">
        <v>2249</v>
      </c>
      <c r="B1178" s="144" t="s">
        <v>2251</v>
      </c>
      <c r="C1178" s="66">
        <v>681.67</v>
      </c>
      <c r="D1178" s="70" t="s">
        <v>2249</v>
      </c>
    </row>
    <row r="1179" spans="1:4">
      <c r="A1179" s="70" t="s">
        <v>2249</v>
      </c>
      <c r="B1179" s="144" t="s">
        <v>2252</v>
      </c>
      <c r="C1179" s="66">
        <v>681.67</v>
      </c>
      <c r="D1179" s="70" t="s">
        <v>2249</v>
      </c>
    </row>
    <row r="1180" spans="1:4">
      <c r="A1180" s="70" t="s">
        <v>2253</v>
      </c>
      <c r="B1180" s="144" t="s">
        <v>2254</v>
      </c>
      <c r="C1180" s="66">
        <v>757.92</v>
      </c>
      <c r="D1180" s="70" t="s">
        <v>2253</v>
      </c>
    </row>
    <row r="1181" spans="1:4">
      <c r="A1181" s="70" t="s">
        <v>2255</v>
      </c>
      <c r="B1181" s="144" t="s">
        <v>2256</v>
      </c>
      <c r="C1181" s="66">
        <v>816.29</v>
      </c>
      <c r="D1181" s="70" t="s">
        <v>2255</v>
      </c>
    </row>
    <row r="1182" spans="1:4">
      <c r="A1182" s="70" t="s">
        <v>2257</v>
      </c>
      <c r="B1182" s="144" t="s">
        <v>2258</v>
      </c>
      <c r="C1182" s="66">
        <v>859.27</v>
      </c>
      <c r="D1182" s="70" t="s">
        <v>2257</v>
      </c>
    </row>
    <row r="1183" spans="1:4">
      <c r="A1183" s="70" t="s">
        <v>2257</v>
      </c>
      <c r="B1183" s="144" t="s">
        <v>2259</v>
      </c>
      <c r="C1183" s="66">
        <v>859.27</v>
      </c>
      <c r="D1183" s="70" t="s">
        <v>2257</v>
      </c>
    </row>
    <row r="1184" spans="1:4">
      <c r="A1184" s="70" t="s">
        <v>2257</v>
      </c>
      <c r="B1184" s="144" t="s">
        <v>2260</v>
      </c>
      <c r="C1184" s="66">
        <v>859.27</v>
      </c>
      <c r="D1184" s="70" t="s">
        <v>2257</v>
      </c>
    </row>
    <row r="1185" spans="1:4">
      <c r="A1185" s="70" t="s">
        <v>2261</v>
      </c>
      <c r="B1185" s="144" t="s">
        <v>2262</v>
      </c>
      <c r="C1185" s="66">
        <v>1067.81</v>
      </c>
      <c r="D1185" s="70" t="s">
        <v>2261</v>
      </c>
    </row>
    <row r="1186" spans="1:4">
      <c r="A1186" s="70" t="s">
        <v>2261</v>
      </c>
      <c r="B1186" s="144" t="s">
        <v>2263</v>
      </c>
      <c r="C1186" s="66">
        <v>1067.81</v>
      </c>
      <c r="D1186" s="70" t="s">
        <v>2261</v>
      </c>
    </row>
    <row r="1187" spans="1:4">
      <c r="A1187" s="70" t="s">
        <v>2261</v>
      </c>
      <c r="B1187" s="144" t="s">
        <v>2264</v>
      </c>
      <c r="C1187" s="66">
        <v>1067.81</v>
      </c>
      <c r="D1187" s="70" t="s">
        <v>2261</v>
      </c>
    </row>
    <row r="1188" spans="1:4">
      <c r="A1188" s="70" t="s">
        <v>2265</v>
      </c>
      <c r="B1188" s="144" t="s">
        <v>2266</v>
      </c>
      <c r="C1188" s="66">
        <v>1030.54</v>
      </c>
      <c r="D1188" s="70" t="s">
        <v>2265</v>
      </c>
    </row>
    <row r="1189" spans="1:4">
      <c r="A1189" s="70" t="s">
        <v>2267</v>
      </c>
      <c r="B1189" s="144" t="s">
        <v>2268</v>
      </c>
      <c r="C1189" s="66">
        <v>1278.8900000000001</v>
      </c>
      <c r="D1189" s="70" t="s">
        <v>2267</v>
      </c>
    </row>
    <row r="1190" spans="1:4">
      <c r="A1190" s="70" t="s">
        <v>2269</v>
      </c>
      <c r="B1190" s="144" t="s">
        <v>2270</v>
      </c>
      <c r="C1190" s="66">
        <v>757.85</v>
      </c>
      <c r="D1190" s="70" t="s">
        <v>2269</v>
      </c>
    </row>
    <row r="1191" spans="1:4">
      <c r="A1191" s="70" t="s">
        <v>2269</v>
      </c>
      <c r="B1191" s="144" t="s">
        <v>2271</v>
      </c>
      <c r="C1191" s="66">
        <v>757.85</v>
      </c>
      <c r="D1191" s="70" t="s">
        <v>2269</v>
      </c>
    </row>
    <row r="1192" spans="1:4">
      <c r="A1192" s="70" t="s">
        <v>2269</v>
      </c>
      <c r="B1192" s="144" t="s">
        <v>2272</v>
      </c>
      <c r="C1192" s="66">
        <v>757.85</v>
      </c>
      <c r="D1192" s="70" t="s">
        <v>2269</v>
      </c>
    </row>
    <row r="1193" spans="1:4">
      <c r="A1193" s="70" t="s">
        <v>2273</v>
      </c>
      <c r="B1193" s="144" t="s">
        <v>2274</v>
      </c>
      <c r="C1193" s="66">
        <v>808.38</v>
      </c>
      <c r="D1193" s="70" t="s">
        <v>2273</v>
      </c>
    </row>
    <row r="1194" spans="1:4">
      <c r="A1194" s="70" t="s">
        <v>2273</v>
      </c>
      <c r="B1194" s="144" t="s">
        <v>2275</v>
      </c>
      <c r="C1194" s="66">
        <v>808.38</v>
      </c>
      <c r="D1194" s="70" t="s">
        <v>2273</v>
      </c>
    </row>
    <row r="1195" spans="1:4">
      <c r="A1195" s="70" t="s">
        <v>2273</v>
      </c>
      <c r="B1195" s="144" t="s">
        <v>2276</v>
      </c>
      <c r="C1195" s="66">
        <v>808.38</v>
      </c>
      <c r="D1195" s="70" t="s">
        <v>2273</v>
      </c>
    </row>
    <row r="1196" spans="1:4">
      <c r="A1196" s="70" t="s">
        <v>2277</v>
      </c>
      <c r="B1196" s="144" t="s">
        <v>2278</v>
      </c>
      <c r="C1196" s="66">
        <v>757.85</v>
      </c>
      <c r="D1196" s="70" t="s">
        <v>2277</v>
      </c>
    </row>
    <row r="1197" spans="1:4">
      <c r="A1197" s="70" t="s">
        <v>2277</v>
      </c>
      <c r="B1197" s="144" t="s">
        <v>2279</v>
      </c>
      <c r="C1197" s="66">
        <v>757.85</v>
      </c>
      <c r="D1197" s="70" t="s">
        <v>2277</v>
      </c>
    </row>
    <row r="1198" spans="1:4">
      <c r="A1198" s="70" t="s">
        <v>2277</v>
      </c>
      <c r="B1198" s="144" t="s">
        <v>2280</v>
      </c>
      <c r="C1198" s="66">
        <v>757.85</v>
      </c>
      <c r="D1198" s="70" t="s">
        <v>2277</v>
      </c>
    </row>
    <row r="1199" spans="1:4">
      <c r="A1199" s="70" t="s">
        <v>2281</v>
      </c>
      <c r="B1199" s="144" t="s">
        <v>2282</v>
      </c>
      <c r="C1199" s="66">
        <v>1035.76</v>
      </c>
      <c r="D1199" s="70" t="s">
        <v>2281</v>
      </c>
    </row>
    <row r="1200" spans="1:4">
      <c r="A1200" s="70" t="s">
        <v>2281</v>
      </c>
      <c r="B1200" s="144" t="s">
        <v>2283</v>
      </c>
      <c r="C1200" s="66">
        <v>1035.76</v>
      </c>
      <c r="D1200" s="70" t="s">
        <v>2281</v>
      </c>
    </row>
    <row r="1201" spans="1:4">
      <c r="A1201" s="70" t="s">
        <v>2281</v>
      </c>
      <c r="B1201" s="144" t="s">
        <v>2284</v>
      </c>
      <c r="C1201" s="66">
        <v>1035.76</v>
      </c>
      <c r="D1201" s="70" t="s">
        <v>2281</v>
      </c>
    </row>
    <row r="1202" spans="1:4">
      <c r="A1202" s="70" t="s">
        <v>2285</v>
      </c>
      <c r="B1202" s="144" t="s">
        <v>2286</v>
      </c>
      <c r="C1202" s="66">
        <v>1339.35</v>
      </c>
      <c r="D1202" s="70" t="s">
        <v>2285</v>
      </c>
    </row>
    <row r="1203" spans="1:4">
      <c r="A1203" s="70" t="s">
        <v>2285</v>
      </c>
      <c r="B1203" s="144" t="s">
        <v>2287</v>
      </c>
      <c r="C1203" s="66">
        <v>1339.35</v>
      </c>
      <c r="D1203" s="70" t="s">
        <v>2285</v>
      </c>
    </row>
    <row r="1204" spans="1:4">
      <c r="A1204" s="70" t="s">
        <v>2285</v>
      </c>
      <c r="B1204" s="144" t="s">
        <v>2288</v>
      </c>
      <c r="C1204" s="66">
        <v>1339.35</v>
      </c>
      <c r="D1204" s="70" t="s">
        <v>2285</v>
      </c>
    </row>
    <row r="1205" spans="1:4">
      <c r="A1205" s="70" t="s">
        <v>2289</v>
      </c>
      <c r="B1205" s="144" t="s">
        <v>2290</v>
      </c>
      <c r="C1205" s="66">
        <v>833.64</v>
      </c>
      <c r="D1205" s="70" t="s">
        <v>2289</v>
      </c>
    </row>
    <row r="1206" spans="1:4">
      <c r="A1206" s="70" t="s">
        <v>2289</v>
      </c>
      <c r="B1206" s="144" t="s">
        <v>2291</v>
      </c>
      <c r="C1206" s="66">
        <v>833.64</v>
      </c>
      <c r="D1206" s="70" t="s">
        <v>2289</v>
      </c>
    </row>
    <row r="1207" spans="1:4">
      <c r="A1207" s="70" t="s">
        <v>2289</v>
      </c>
      <c r="B1207" s="144" t="s">
        <v>2292</v>
      </c>
      <c r="C1207" s="66">
        <v>833.64</v>
      </c>
      <c r="D1207" s="70" t="s">
        <v>2289</v>
      </c>
    </row>
    <row r="1208" spans="1:4">
      <c r="A1208" s="70" t="s">
        <v>2293</v>
      </c>
      <c r="B1208" s="144" t="s">
        <v>2294</v>
      </c>
      <c r="C1208" s="66">
        <v>681.67</v>
      </c>
      <c r="D1208" s="70" t="s">
        <v>2293</v>
      </c>
    </row>
    <row r="1209" spans="1:4">
      <c r="A1209" s="70" t="s">
        <v>2293</v>
      </c>
      <c r="B1209" s="144" t="s">
        <v>2295</v>
      </c>
      <c r="C1209" s="66">
        <v>681.67</v>
      </c>
      <c r="D1209" s="70" t="s">
        <v>2293</v>
      </c>
    </row>
    <row r="1210" spans="1:4">
      <c r="A1210" s="70" t="s">
        <v>2293</v>
      </c>
      <c r="B1210" s="144" t="s">
        <v>2296</v>
      </c>
      <c r="C1210" s="66">
        <v>681.67</v>
      </c>
      <c r="D1210" s="70" t="s">
        <v>2293</v>
      </c>
    </row>
    <row r="1211" spans="1:4">
      <c r="A1211" s="70" t="s">
        <v>2297</v>
      </c>
      <c r="B1211" s="144" t="s">
        <v>2298</v>
      </c>
      <c r="C1211" s="66">
        <v>859.27</v>
      </c>
      <c r="D1211" s="70" t="s">
        <v>2297</v>
      </c>
    </row>
    <row r="1212" spans="1:4">
      <c r="A1212" s="70" t="s">
        <v>2297</v>
      </c>
      <c r="B1212" s="144" t="s">
        <v>2299</v>
      </c>
      <c r="C1212" s="66">
        <v>859.27</v>
      </c>
      <c r="D1212" s="70" t="s">
        <v>2297</v>
      </c>
    </row>
    <row r="1213" spans="1:4">
      <c r="A1213" s="70" t="s">
        <v>2297</v>
      </c>
      <c r="B1213" s="144" t="s">
        <v>2300</v>
      </c>
      <c r="C1213" s="66">
        <v>859.27</v>
      </c>
      <c r="D1213" s="70" t="s">
        <v>2297</v>
      </c>
    </row>
    <row r="1214" spans="1:4">
      <c r="A1214" s="70" t="s">
        <v>2301</v>
      </c>
      <c r="B1214" s="144" t="s">
        <v>2302</v>
      </c>
      <c r="C1214" s="66">
        <v>833.64</v>
      </c>
      <c r="D1214" s="70" t="s">
        <v>2301</v>
      </c>
    </row>
    <row r="1215" spans="1:4">
      <c r="A1215" s="70" t="s">
        <v>2301</v>
      </c>
      <c r="B1215" s="144" t="s">
        <v>2303</v>
      </c>
      <c r="C1215" s="66">
        <v>833.64</v>
      </c>
      <c r="D1215" s="70" t="s">
        <v>2301</v>
      </c>
    </row>
    <row r="1216" spans="1:4">
      <c r="A1216" s="70" t="s">
        <v>2301</v>
      </c>
      <c r="B1216" s="144" t="s">
        <v>2304</v>
      </c>
      <c r="C1216" s="66">
        <v>833.64</v>
      </c>
      <c r="D1216" s="70" t="s">
        <v>2301</v>
      </c>
    </row>
    <row r="1217" spans="1:4">
      <c r="A1217" s="70" t="s">
        <v>2305</v>
      </c>
      <c r="B1217" s="144" t="s">
        <v>2306</v>
      </c>
      <c r="C1217" s="66">
        <v>1002.4</v>
      </c>
      <c r="D1217" s="70" t="s">
        <v>2305</v>
      </c>
    </row>
    <row r="1218" spans="1:4">
      <c r="A1218" s="70" t="s">
        <v>2307</v>
      </c>
      <c r="B1218" s="144" t="s">
        <v>2308</v>
      </c>
      <c r="C1218" s="66">
        <v>818.27</v>
      </c>
      <c r="D1218" s="70" t="s">
        <v>2307</v>
      </c>
    </row>
    <row r="1219" spans="1:4">
      <c r="A1219" s="70" t="s">
        <v>2309</v>
      </c>
      <c r="B1219" s="144" t="s">
        <v>2310</v>
      </c>
      <c r="C1219" s="66">
        <v>1067.81</v>
      </c>
      <c r="D1219" s="70" t="s">
        <v>2309</v>
      </c>
    </row>
    <row r="1220" spans="1:4">
      <c r="A1220" s="70" t="s">
        <v>2309</v>
      </c>
      <c r="B1220" s="144" t="s">
        <v>2311</v>
      </c>
      <c r="C1220" s="66">
        <v>1067.81</v>
      </c>
      <c r="D1220" s="70" t="s">
        <v>2309</v>
      </c>
    </row>
    <row r="1221" spans="1:4">
      <c r="A1221" s="70" t="s">
        <v>2309</v>
      </c>
      <c r="B1221" s="144" t="s">
        <v>2312</v>
      </c>
      <c r="C1221" s="66">
        <v>1067.81</v>
      </c>
      <c r="D1221" s="70" t="s">
        <v>2309</v>
      </c>
    </row>
    <row r="1222" spans="1:4">
      <c r="A1222" s="70" t="s">
        <v>2313</v>
      </c>
      <c r="B1222" s="144" t="s">
        <v>2314</v>
      </c>
      <c r="C1222" s="66">
        <v>1845.38</v>
      </c>
      <c r="D1222" s="70" t="s">
        <v>2313</v>
      </c>
    </row>
    <row r="1223" spans="1:4">
      <c r="A1223" s="70" t="s">
        <v>2313</v>
      </c>
      <c r="B1223" s="144" t="s">
        <v>2315</v>
      </c>
      <c r="C1223" s="66">
        <v>1845.38</v>
      </c>
      <c r="D1223" s="70" t="s">
        <v>2313</v>
      </c>
    </row>
    <row r="1224" spans="1:4">
      <c r="A1224" s="70" t="s">
        <v>2313</v>
      </c>
      <c r="B1224" s="144" t="s">
        <v>2316</v>
      </c>
      <c r="C1224" s="66">
        <v>1845.38</v>
      </c>
      <c r="D1224" s="70" t="s">
        <v>2313</v>
      </c>
    </row>
    <row r="1225" spans="1:4">
      <c r="A1225" s="70" t="s">
        <v>2317</v>
      </c>
      <c r="B1225" s="144" t="s">
        <v>2318</v>
      </c>
      <c r="C1225" s="66">
        <v>1389.51</v>
      </c>
      <c r="D1225" s="70" t="s">
        <v>2317</v>
      </c>
    </row>
    <row r="1226" spans="1:4">
      <c r="A1226" s="70" t="s">
        <v>2317</v>
      </c>
      <c r="B1226" s="144" t="s">
        <v>2319</v>
      </c>
      <c r="C1226" s="66">
        <v>1389.51</v>
      </c>
      <c r="D1226" s="70" t="s">
        <v>2317</v>
      </c>
    </row>
    <row r="1227" spans="1:4">
      <c r="A1227" s="70" t="s">
        <v>2317</v>
      </c>
      <c r="B1227" s="144" t="s">
        <v>2320</v>
      </c>
      <c r="C1227" s="66">
        <v>1389.51</v>
      </c>
      <c r="D1227" s="70" t="s">
        <v>2317</v>
      </c>
    </row>
    <row r="1228" spans="1:4">
      <c r="A1228" s="70" t="s">
        <v>2321</v>
      </c>
      <c r="B1228" s="144" t="s">
        <v>2322</v>
      </c>
      <c r="C1228" s="66">
        <v>1265.3599999999999</v>
      </c>
      <c r="D1228" s="70" t="s">
        <v>2321</v>
      </c>
    </row>
    <row r="1229" spans="1:4">
      <c r="A1229" s="70" t="s">
        <v>2321</v>
      </c>
      <c r="B1229" s="144" t="s">
        <v>2323</v>
      </c>
      <c r="C1229" s="66">
        <v>1265.3599999999999</v>
      </c>
      <c r="D1229" s="70" t="s">
        <v>2321</v>
      </c>
    </row>
    <row r="1230" spans="1:4">
      <c r="A1230" s="70" t="s">
        <v>2321</v>
      </c>
      <c r="B1230" s="144" t="s">
        <v>2324</v>
      </c>
      <c r="C1230" s="66">
        <v>1265.3599999999999</v>
      </c>
      <c r="D1230" s="70" t="s">
        <v>2321</v>
      </c>
    </row>
    <row r="1231" spans="1:4">
      <c r="A1231" s="70" t="s">
        <v>2325</v>
      </c>
      <c r="B1231" s="144" t="s">
        <v>2326</v>
      </c>
      <c r="C1231" s="66">
        <v>1227.8499999999999</v>
      </c>
      <c r="D1231" s="70" t="s">
        <v>2325</v>
      </c>
    </row>
    <row r="1232" spans="1:4">
      <c r="A1232" s="70" t="s">
        <v>2325</v>
      </c>
      <c r="B1232" s="144" t="s">
        <v>2327</v>
      </c>
      <c r="C1232" s="66">
        <v>1227.8499999999999</v>
      </c>
      <c r="D1232" s="70" t="s">
        <v>2325</v>
      </c>
    </row>
    <row r="1233" spans="1:4">
      <c r="A1233" s="70" t="s">
        <v>2325</v>
      </c>
      <c r="B1233" s="144" t="s">
        <v>2328</v>
      </c>
      <c r="C1233" s="66">
        <v>1227.8499999999999</v>
      </c>
      <c r="D1233" s="70" t="s">
        <v>2325</v>
      </c>
    </row>
    <row r="1234" spans="1:4">
      <c r="A1234" s="70" t="s">
        <v>2329</v>
      </c>
      <c r="B1234" s="144" t="s">
        <v>2330</v>
      </c>
      <c r="C1234" s="66">
        <v>1345.21</v>
      </c>
      <c r="D1234" s="70" t="s">
        <v>2329</v>
      </c>
    </row>
    <row r="1235" spans="1:4">
      <c r="A1235" s="70" t="s">
        <v>2329</v>
      </c>
      <c r="B1235" s="144" t="s">
        <v>2331</v>
      </c>
      <c r="C1235" s="66">
        <v>1345.21</v>
      </c>
      <c r="D1235" s="70" t="s">
        <v>2329</v>
      </c>
    </row>
    <row r="1236" spans="1:4">
      <c r="A1236" s="70" t="s">
        <v>2329</v>
      </c>
      <c r="B1236" s="144" t="s">
        <v>2332</v>
      </c>
      <c r="C1236" s="66">
        <v>1345.21</v>
      </c>
      <c r="D1236" s="70" t="s">
        <v>2329</v>
      </c>
    </row>
    <row r="1237" spans="1:4">
      <c r="A1237" s="70" t="s">
        <v>2333</v>
      </c>
      <c r="B1237" s="144" t="s">
        <v>2334</v>
      </c>
      <c r="C1237" s="66">
        <v>1345.21</v>
      </c>
      <c r="D1237" s="70" t="s">
        <v>2333</v>
      </c>
    </row>
    <row r="1238" spans="1:4">
      <c r="A1238" s="70" t="s">
        <v>2333</v>
      </c>
      <c r="B1238" s="144" t="s">
        <v>2335</v>
      </c>
      <c r="C1238" s="66">
        <v>1345.21</v>
      </c>
      <c r="D1238" s="70" t="s">
        <v>2333</v>
      </c>
    </row>
    <row r="1239" spans="1:4">
      <c r="A1239" s="70" t="s">
        <v>2333</v>
      </c>
      <c r="B1239" s="144" t="s">
        <v>2336</v>
      </c>
      <c r="C1239" s="66">
        <v>1345.21</v>
      </c>
      <c r="D1239" s="70" t="s">
        <v>2333</v>
      </c>
    </row>
    <row r="1240" spans="1:4">
      <c r="A1240" s="70" t="s">
        <v>2337</v>
      </c>
      <c r="B1240" s="144" t="s">
        <v>2338</v>
      </c>
      <c r="C1240" s="66">
        <v>1713.93</v>
      </c>
      <c r="D1240" s="70" t="s">
        <v>2337</v>
      </c>
    </row>
    <row r="1241" spans="1:4">
      <c r="A1241" s="70" t="s">
        <v>2337</v>
      </c>
      <c r="B1241" s="144" t="s">
        <v>2339</v>
      </c>
      <c r="C1241" s="66">
        <v>1713.93</v>
      </c>
      <c r="D1241" s="70" t="s">
        <v>2337</v>
      </c>
    </row>
    <row r="1242" spans="1:4">
      <c r="A1242" s="70" t="s">
        <v>2337</v>
      </c>
      <c r="B1242" s="144" t="s">
        <v>2340</v>
      </c>
      <c r="C1242" s="66">
        <v>1713.93</v>
      </c>
      <c r="D1242" s="70" t="s">
        <v>2337</v>
      </c>
    </row>
    <row r="1243" spans="1:4">
      <c r="A1243" s="70" t="s">
        <v>2341</v>
      </c>
      <c r="B1243" s="144" t="s">
        <v>2342</v>
      </c>
      <c r="C1243" s="66">
        <v>1736.21</v>
      </c>
      <c r="D1243" s="70" t="s">
        <v>2341</v>
      </c>
    </row>
    <row r="1244" spans="1:4">
      <c r="A1244" s="70" t="s">
        <v>2341</v>
      </c>
      <c r="B1244" s="144" t="s">
        <v>2343</v>
      </c>
      <c r="C1244" s="66">
        <v>1736.21</v>
      </c>
      <c r="D1244" s="70" t="s">
        <v>2341</v>
      </c>
    </row>
    <row r="1245" spans="1:4">
      <c r="A1245" s="70" t="s">
        <v>2341</v>
      </c>
      <c r="B1245" s="144" t="s">
        <v>2344</v>
      </c>
      <c r="C1245" s="66">
        <v>1736.21</v>
      </c>
      <c r="D1245" s="70" t="s">
        <v>2341</v>
      </c>
    </row>
    <row r="1246" spans="1:4">
      <c r="A1246" s="70" t="s">
        <v>2345</v>
      </c>
      <c r="B1246" s="144" t="s">
        <v>2346</v>
      </c>
      <c r="C1246" s="66">
        <v>1150.99</v>
      </c>
      <c r="D1246" s="70" t="s">
        <v>2345</v>
      </c>
    </row>
    <row r="1247" spans="1:4">
      <c r="A1247" s="70" t="s">
        <v>2345</v>
      </c>
      <c r="B1247" s="144" t="s">
        <v>2347</v>
      </c>
      <c r="C1247" s="66">
        <v>1150.99</v>
      </c>
      <c r="D1247" s="70" t="s">
        <v>2345</v>
      </c>
    </row>
    <row r="1248" spans="1:4">
      <c r="A1248" s="70" t="s">
        <v>2345</v>
      </c>
      <c r="B1248" s="144" t="s">
        <v>2348</v>
      </c>
      <c r="C1248" s="66">
        <v>1150.99</v>
      </c>
      <c r="D1248" s="70" t="s">
        <v>2345</v>
      </c>
    </row>
    <row r="1249" spans="1:4">
      <c r="A1249" s="70" t="s">
        <v>2349</v>
      </c>
      <c r="B1249" s="144" t="s">
        <v>2350</v>
      </c>
      <c r="C1249" s="66">
        <v>3146.62</v>
      </c>
      <c r="D1249" s="70" t="s">
        <v>2349</v>
      </c>
    </row>
    <row r="1250" spans="1:4">
      <c r="A1250" s="70" t="s">
        <v>2351</v>
      </c>
      <c r="B1250" s="144" t="s">
        <v>2352</v>
      </c>
      <c r="C1250" s="66">
        <v>814.64</v>
      </c>
      <c r="D1250" s="70" t="s">
        <v>2351</v>
      </c>
    </row>
    <row r="1251" spans="1:4">
      <c r="A1251" s="70" t="s">
        <v>2353</v>
      </c>
      <c r="B1251" s="144" t="s">
        <v>2354</v>
      </c>
      <c r="C1251" s="66">
        <v>1501.49</v>
      </c>
      <c r="D1251" s="70" t="s">
        <v>2353</v>
      </c>
    </row>
    <row r="1252" spans="1:4">
      <c r="A1252" s="70" t="s">
        <v>2353</v>
      </c>
      <c r="B1252" s="144" t="s">
        <v>2355</v>
      </c>
      <c r="C1252" s="66">
        <v>1501.49</v>
      </c>
      <c r="D1252" s="70" t="s">
        <v>2353</v>
      </c>
    </row>
    <row r="1253" spans="1:4">
      <c r="A1253" s="70" t="s">
        <v>2353</v>
      </c>
      <c r="B1253" s="144" t="s">
        <v>2356</v>
      </c>
      <c r="C1253" s="66">
        <v>1501.49</v>
      </c>
      <c r="D1253" s="70" t="s">
        <v>2353</v>
      </c>
    </row>
    <row r="1254" spans="1:4">
      <c r="A1254" s="70" t="s">
        <v>2357</v>
      </c>
      <c r="B1254" s="144" t="s">
        <v>2358</v>
      </c>
      <c r="C1254" s="66">
        <v>2509.86</v>
      </c>
      <c r="D1254" s="70" t="s">
        <v>2357</v>
      </c>
    </row>
    <row r="1255" spans="1:4">
      <c r="A1255" s="70" t="s">
        <v>2357</v>
      </c>
      <c r="B1255" s="144" t="s">
        <v>2359</v>
      </c>
      <c r="C1255" s="66">
        <v>2509.86</v>
      </c>
      <c r="D1255" s="70" t="s">
        <v>2357</v>
      </c>
    </row>
    <row r="1256" spans="1:4">
      <c r="A1256" s="70" t="s">
        <v>2357</v>
      </c>
      <c r="B1256" s="144" t="s">
        <v>2360</v>
      </c>
      <c r="C1256" s="66">
        <v>2509.86</v>
      </c>
      <c r="D1256" s="70" t="s">
        <v>2357</v>
      </c>
    </row>
    <row r="1257" spans="1:4">
      <c r="A1257" s="73" t="s">
        <v>2361</v>
      </c>
      <c r="B1257" s="28" t="s">
        <v>2362</v>
      </c>
      <c r="C1257" s="66">
        <v>4327.32</v>
      </c>
      <c r="D1257" s="73" t="s">
        <v>2361</v>
      </c>
    </row>
    <row r="1258" spans="1:4">
      <c r="A1258" s="73" t="s">
        <v>2363</v>
      </c>
      <c r="B1258" s="28" t="s">
        <v>2364</v>
      </c>
      <c r="C1258" s="66">
        <v>6901.24</v>
      </c>
      <c r="D1258" s="73" t="s">
        <v>2363</v>
      </c>
    </row>
    <row r="1259" spans="1:4">
      <c r="A1259" s="73" t="s">
        <v>2365</v>
      </c>
      <c r="B1259" s="28" t="s">
        <v>2366</v>
      </c>
      <c r="C1259" s="66">
        <v>6901.24</v>
      </c>
      <c r="D1259" s="73" t="s">
        <v>2365</v>
      </c>
    </row>
    <row r="1260" spans="1:4">
      <c r="A1260" s="73" t="s">
        <v>2367</v>
      </c>
      <c r="B1260" s="28" t="s">
        <v>2368</v>
      </c>
      <c r="C1260" s="66">
        <v>6901.24</v>
      </c>
      <c r="D1260" s="73" t="s">
        <v>2367</v>
      </c>
    </row>
    <row r="1261" spans="1:4">
      <c r="A1261" s="73" t="s">
        <v>2369</v>
      </c>
      <c r="B1261" s="28" t="s">
        <v>2370</v>
      </c>
      <c r="C1261" s="66">
        <v>2481.42</v>
      </c>
      <c r="D1261" s="73" t="s">
        <v>2369</v>
      </c>
    </row>
    <row r="1262" spans="1:4">
      <c r="A1262" s="73" t="s">
        <v>2371</v>
      </c>
      <c r="B1262" s="28" t="s">
        <v>2372</v>
      </c>
      <c r="C1262" s="66">
        <v>2698.23</v>
      </c>
      <c r="D1262" s="73" t="s">
        <v>2371</v>
      </c>
    </row>
    <row r="1263" spans="1:4">
      <c r="A1263" s="73" t="s">
        <v>2373</v>
      </c>
      <c r="B1263" s="28" t="s">
        <v>2374</v>
      </c>
      <c r="C1263" s="66">
        <v>2698.23</v>
      </c>
      <c r="D1263" s="73" t="s">
        <v>2373</v>
      </c>
    </row>
    <row r="1264" spans="1:4">
      <c r="A1264" s="73" t="s">
        <v>2375</v>
      </c>
      <c r="B1264" s="28" t="s">
        <v>2376</v>
      </c>
      <c r="C1264" s="66">
        <v>2698.23</v>
      </c>
      <c r="D1264" s="73" t="s">
        <v>2375</v>
      </c>
    </row>
    <row r="1265" spans="1:4">
      <c r="A1265" s="73" t="s">
        <v>2377</v>
      </c>
      <c r="B1265" s="28" t="s">
        <v>2378</v>
      </c>
      <c r="C1265" s="66">
        <v>322.73</v>
      </c>
      <c r="D1265" s="73" t="s">
        <v>2377</v>
      </c>
    </row>
    <row r="1266" spans="1:4">
      <c r="A1266" s="73" t="s">
        <v>2379</v>
      </c>
      <c r="B1266" s="28" t="s">
        <v>2380</v>
      </c>
      <c r="C1266" s="66">
        <v>3031.46</v>
      </c>
      <c r="D1266" s="73" t="s">
        <v>2379</v>
      </c>
    </row>
    <row r="1267" spans="1:4">
      <c r="A1267" s="73" t="s">
        <v>2379</v>
      </c>
      <c r="B1267" s="28" t="s">
        <v>2381</v>
      </c>
      <c r="C1267" s="66">
        <v>2348.0700000000002</v>
      </c>
      <c r="D1267" s="73" t="s">
        <v>2379</v>
      </c>
    </row>
    <row r="1268" spans="1:4">
      <c r="A1268" s="73" t="s">
        <v>2382</v>
      </c>
      <c r="B1268" s="28" t="s">
        <v>2383</v>
      </c>
      <c r="C1268" s="66">
        <v>1821.68</v>
      </c>
      <c r="D1268" s="73" t="s">
        <v>2382</v>
      </c>
    </row>
    <row r="1269" spans="1:4">
      <c r="A1269" s="73" t="s">
        <v>2384</v>
      </c>
      <c r="B1269" s="28" t="s">
        <v>2385</v>
      </c>
      <c r="C1269" s="66">
        <v>3350.1</v>
      </c>
      <c r="D1269" s="73" t="s">
        <v>2384</v>
      </c>
    </row>
    <row r="1270" spans="1:4">
      <c r="A1270" s="73" t="s">
        <v>2384</v>
      </c>
      <c r="B1270" s="28" t="s">
        <v>2386</v>
      </c>
      <c r="C1270" s="66">
        <v>4910.91</v>
      </c>
      <c r="D1270" s="73" t="s">
        <v>2384</v>
      </c>
    </row>
    <row r="1271" spans="1:4">
      <c r="A1271" s="73" t="s">
        <v>2387</v>
      </c>
      <c r="B1271" s="28" t="s">
        <v>2388</v>
      </c>
      <c r="C1271" s="66">
        <v>4910.91</v>
      </c>
      <c r="D1271" s="73" t="s">
        <v>2387</v>
      </c>
    </row>
    <row r="1272" spans="1:4">
      <c r="A1272" s="73" t="s">
        <v>2387</v>
      </c>
      <c r="B1272" s="28" t="s">
        <v>2389</v>
      </c>
      <c r="C1272" s="66">
        <v>4910.91</v>
      </c>
      <c r="D1272" s="73" t="s">
        <v>2387</v>
      </c>
    </row>
    <row r="1273" spans="1:4">
      <c r="A1273" s="74" t="s">
        <v>2390</v>
      </c>
      <c r="B1273" s="75" t="s">
        <v>2391</v>
      </c>
      <c r="C1273" s="76">
        <v>685.9</v>
      </c>
      <c r="D1273" s="74" t="s">
        <v>2390</v>
      </c>
    </row>
    <row r="1274" spans="1:4">
      <c r="A1274" s="74" t="s">
        <v>2392</v>
      </c>
      <c r="B1274" s="77" t="s">
        <v>2393</v>
      </c>
      <c r="C1274" s="76">
        <v>685.9</v>
      </c>
      <c r="D1274" s="74" t="s">
        <v>2392</v>
      </c>
    </row>
    <row r="1275" spans="1:4">
      <c r="A1275" s="74" t="s">
        <v>2394</v>
      </c>
      <c r="B1275" s="77" t="s">
        <v>2395</v>
      </c>
      <c r="C1275" s="76">
        <v>685.9</v>
      </c>
      <c r="D1275" s="74" t="s">
        <v>2394</v>
      </c>
    </row>
    <row r="1276" spans="1:4">
      <c r="A1276" s="74" t="s">
        <v>2396</v>
      </c>
      <c r="B1276" s="77" t="s">
        <v>2397</v>
      </c>
      <c r="C1276" s="76">
        <v>955.24</v>
      </c>
      <c r="D1276" s="74" t="s">
        <v>2396</v>
      </c>
    </row>
    <row r="1277" spans="1:4">
      <c r="A1277" s="74" t="s">
        <v>2398</v>
      </c>
      <c r="B1277" s="77" t="s">
        <v>2399</v>
      </c>
      <c r="C1277" s="76">
        <v>955.24</v>
      </c>
      <c r="D1277" s="74" t="s">
        <v>2398</v>
      </c>
    </row>
    <row r="1278" spans="1:4">
      <c r="A1278" s="74" t="s">
        <v>2400</v>
      </c>
      <c r="B1278" s="77" t="s">
        <v>2401</v>
      </c>
      <c r="C1278" s="76">
        <v>955.24</v>
      </c>
      <c r="D1278" s="74" t="s">
        <v>2400</v>
      </c>
    </row>
    <row r="1279" spans="1:4">
      <c r="A1279" s="74" t="s">
        <v>2402</v>
      </c>
      <c r="B1279" s="77" t="s">
        <v>2403</v>
      </c>
      <c r="C1279" s="76">
        <v>563.62</v>
      </c>
      <c r="D1279" s="74" t="s">
        <v>2402</v>
      </c>
    </row>
    <row r="1280" spans="1:4">
      <c r="A1280" s="74" t="s">
        <v>2404</v>
      </c>
      <c r="B1280" s="77" t="s">
        <v>2405</v>
      </c>
      <c r="C1280" s="76">
        <v>563.62</v>
      </c>
      <c r="D1280" s="74" t="s">
        <v>2404</v>
      </c>
    </row>
    <row r="1281" spans="1:4">
      <c r="A1281" s="74" t="s">
        <v>2406</v>
      </c>
      <c r="B1281" s="77" t="s">
        <v>2407</v>
      </c>
      <c r="C1281" s="76">
        <v>563.62</v>
      </c>
      <c r="D1281" s="74" t="s">
        <v>2406</v>
      </c>
    </row>
    <row r="1282" spans="1:4">
      <c r="A1282" s="74" t="s">
        <v>2408</v>
      </c>
      <c r="B1282" s="77" t="s">
        <v>2409</v>
      </c>
      <c r="C1282" s="76">
        <v>881.9</v>
      </c>
      <c r="D1282" s="74" t="s">
        <v>2408</v>
      </c>
    </row>
    <row r="1283" spans="1:4">
      <c r="A1283" s="74" t="s">
        <v>2410</v>
      </c>
      <c r="B1283" s="77" t="s">
        <v>2411</v>
      </c>
      <c r="C1283" s="76">
        <v>881.9</v>
      </c>
      <c r="D1283" s="74" t="s">
        <v>2410</v>
      </c>
    </row>
    <row r="1284" spans="1:4">
      <c r="A1284" s="74" t="s">
        <v>2412</v>
      </c>
      <c r="B1284" s="77" t="s">
        <v>2413</v>
      </c>
      <c r="C1284" s="76">
        <v>881.9</v>
      </c>
      <c r="D1284" s="74" t="s">
        <v>2412</v>
      </c>
    </row>
    <row r="1285" spans="1:4">
      <c r="A1285" s="74" t="s">
        <v>2414</v>
      </c>
      <c r="B1285" s="77" t="s">
        <v>2415</v>
      </c>
      <c r="C1285" s="76">
        <v>563.62</v>
      </c>
      <c r="D1285" s="74" t="s">
        <v>2414</v>
      </c>
    </row>
    <row r="1286" spans="1:4">
      <c r="A1286" s="74" t="s">
        <v>2416</v>
      </c>
      <c r="B1286" s="77" t="s">
        <v>2417</v>
      </c>
      <c r="C1286" s="76">
        <v>563.62</v>
      </c>
      <c r="D1286" s="74" t="s">
        <v>2416</v>
      </c>
    </row>
    <row r="1287" spans="1:4">
      <c r="A1287" s="74" t="s">
        <v>2418</v>
      </c>
      <c r="B1287" s="77" t="s">
        <v>2419</v>
      </c>
      <c r="C1287" s="76">
        <v>563.62</v>
      </c>
      <c r="D1287" s="74" t="s">
        <v>2418</v>
      </c>
    </row>
    <row r="1288" spans="1:4">
      <c r="A1288" s="74" t="s">
        <v>2420</v>
      </c>
      <c r="B1288" s="77" t="s">
        <v>2421</v>
      </c>
      <c r="C1288" s="76">
        <v>881.9</v>
      </c>
      <c r="D1288" s="74" t="s">
        <v>2420</v>
      </c>
    </row>
    <row r="1289" spans="1:4">
      <c r="A1289" s="74" t="s">
        <v>2422</v>
      </c>
      <c r="B1289" s="77" t="s">
        <v>2423</v>
      </c>
      <c r="C1289" s="76">
        <v>881.9</v>
      </c>
      <c r="D1289" s="74" t="s">
        <v>2422</v>
      </c>
    </row>
    <row r="1290" spans="1:4">
      <c r="A1290" s="74" t="s">
        <v>2424</v>
      </c>
      <c r="B1290" s="77" t="s">
        <v>2425</v>
      </c>
      <c r="C1290" s="76">
        <v>881.9</v>
      </c>
      <c r="D1290" s="74" t="s">
        <v>2424</v>
      </c>
    </row>
    <row r="1291" spans="1:4">
      <c r="A1291" s="74" t="s">
        <v>2426</v>
      </c>
      <c r="B1291" s="77" t="s">
        <v>2427</v>
      </c>
      <c r="C1291" s="76">
        <v>563.62</v>
      </c>
      <c r="D1291" s="74" t="s">
        <v>2426</v>
      </c>
    </row>
    <row r="1292" spans="1:4">
      <c r="A1292" s="74" t="s">
        <v>2428</v>
      </c>
      <c r="B1292" s="77" t="s">
        <v>2429</v>
      </c>
      <c r="C1292" s="76">
        <v>563.62</v>
      </c>
      <c r="D1292" s="74" t="s">
        <v>2428</v>
      </c>
    </row>
    <row r="1293" spans="1:4">
      <c r="A1293" s="74" t="s">
        <v>2430</v>
      </c>
      <c r="B1293" s="77" t="s">
        <v>2431</v>
      </c>
      <c r="C1293" s="76">
        <v>563.62</v>
      </c>
      <c r="D1293" s="74" t="s">
        <v>2430</v>
      </c>
    </row>
    <row r="1294" spans="1:4">
      <c r="A1294" s="74" t="s">
        <v>2432</v>
      </c>
      <c r="B1294" s="77" t="s">
        <v>2433</v>
      </c>
      <c r="C1294" s="76">
        <v>881.9</v>
      </c>
      <c r="D1294" s="74" t="s">
        <v>2432</v>
      </c>
    </row>
    <row r="1295" spans="1:4">
      <c r="A1295" s="74" t="s">
        <v>2434</v>
      </c>
      <c r="B1295" s="77" t="s">
        <v>2435</v>
      </c>
      <c r="C1295" s="76">
        <v>881.9</v>
      </c>
      <c r="D1295" s="74" t="s">
        <v>2434</v>
      </c>
    </row>
    <row r="1296" spans="1:4">
      <c r="A1296" s="74" t="s">
        <v>2436</v>
      </c>
      <c r="B1296" s="77" t="s">
        <v>2437</v>
      </c>
      <c r="C1296" s="76">
        <v>881.9</v>
      </c>
      <c r="D1296" s="74" t="s">
        <v>2436</v>
      </c>
    </row>
    <row r="1297" spans="1:4">
      <c r="A1297" s="74" t="s">
        <v>2438</v>
      </c>
      <c r="B1297" s="77" t="s">
        <v>2439</v>
      </c>
      <c r="C1297" s="76">
        <v>1595.07</v>
      </c>
      <c r="D1297" s="74" t="s">
        <v>2438</v>
      </c>
    </row>
    <row r="1298" spans="1:4">
      <c r="A1298" s="74" t="s">
        <v>2440</v>
      </c>
      <c r="B1298" s="77" t="s">
        <v>2441</v>
      </c>
      <c r="C1298" s="76">
        <v>1595.07</v>
      </c>
      <c r="D1298" s="74" t="s">
        <v>2440</v>
      </c>
    </row>
    <row r="1299" spans="1:4">
      <c r="A1299" s="74" t="s">
        <v>2442</v>
      </c>
      <c r="B1299" s="77" t="s">
        <v>2443</v>
      </c>
      <c r="C1299" s="76">
        <v>1595.07</v>
      </c>
      <c r="D1299" s="74" t="s">
        <v>2442</v>
      </c>
    </row>
    <row r="1300" spans="1:4">
      <c r="A1300" s="74" t="s">
        <v>2444</v>
      </c>
      <c r="B1300" s="77" t="s">
        <v>2445</v>
      </c>
      <c r="C1300" s="76">
        <v>2452.54</v>
      </c>
      <c r="D1300" s="74" t="s">
        <v>2444</v>
      </c>
    </row>
    <row r="1301" spans="1:4">
      <c r="A1301" s="74" t="s">
        <v>2446</v>
      </c>
      <c r="B1301" s="77" t="s">
        <v>2447</v>
      </c>
      <c r="C1301" s="76">
        <v>2452.54</v>
      </c>
      <c r="D1301" s="74" t="s">
        <v>2446</v>
      </c>
    </row>
    <row r="1302" spans="1:4">
      <c r="A1302" s="74" t="s">
        <v>2448</v>
      </c>
      <c r="B1302" s="77" t="s">
        <v>2449</v>
      </c>
      <c r="C1302" s="76">
        <v>2452.54</v>
      </c>
      <c r="D1302" s="74" t="s">
        <v>2448</v>
      </c>
    </row>
    <row r="1303" spans="1:4">
      <c r="A1303" s="74" t="s">
        <v>2450</v>
      </c>
      <c r="B1303" s="77" t="s">
        <v>2451</v>
      </c>
      <c r="C1303" s="76">
        <v>1146.3800000000001</v>
      </c>
      <c r="D1303" s="74" t="s">
        <v>2450</v>
      </c>
    </row>
    <row r="1304" spans="1:4">
      <c r="A1304" s="74" t="s">
        <v>2452</v>
      </c>
      <c r="B1304" s="77" t="s">
        <v>2453</v>
      </c>
      <c r="C1304" s="76">
        <v>1059.79</v>
      </c>
      <c r="D1304" s="74" t="s">
        <v>2452</v>
      </c>
    </row>
    <row r="1305" spans="1:4">
      <c r="A1305" s="74" t="s">
        <v>2454</v>
      </c>
      <c r="B1305" s="77" t="s">
        <v>2455</v>
      </c>
      <c r="C1305" s="76">
        <v>1059.79</v>
      </c>
      <c r="D1305" s="74" t="s">
        <v>2454</v>
      </c>
    </row>
    <row r="1306" spans="1:4">
      <c r="A1306" s="74" t="s">
        <v>2456</v>
      </c>
      <c r="B1306" s="77" t="s">
        <v>2457</v>
      </c>
      <c r="C1306" s="76">
        <v>1059.79</v>
      </c>
      <c r="D1306" s="74" t="s">
        <v>2456</v>
      </c>
    </row>
    <row r="1307" spans="1:4">
      <c r="A1307" s="78" t="s">
        <v>2458</v>
      </c>
      <c r="B1307" s="21" t="s">
        <v>2459</v>
      </c>
      <c r="C1307" s="79">
        <v>4902.1000000000004</v>
      </c>
      <c r="D1307" s="78" t="s">
        <v>2458</v>
      </c>
    </row>
    <row r="1308" spans="1:4">
      <c r="A1308" s="80" t="s">
        <v>2460</v>
      </c>
      <c r="B1308" s="147" t="s">
        <v>2461</v>
      </c>
      <c r="C1308" s="79">
        <v>6221.6031156869849</v>
      </c>
      <c r="D1308" s="80" t="s">
        <v>2460</v>
      </c>
    </row>
    <row r="1309" spans="1:4">
      <c r="A1309" s="81" t="s">
        <v>2462</v>
      </c>
      <c r="B1309" s="148" t="s">
        <v>2463</v>
      </c>
      <c r="C1309" s="79">
        <v>6221.6031156869849</v>
      </c>
      <c r="D1309" s="81" t="s">
        <v>2462</v>
      </c>
    </row>
    <row r="1310" spans="1:4">
      <c r="A1310" s="82" t="s">
        <v>2464</v>
      </c>
      <c r="B1310" s="148" t="s">
        <v>2465</v>
      </c>
      <c r="C1310" s="79">
        <v>6221.6031156869849</v>
      </c>
      <c r="D1310" s="82" t="s">
        <v>2464</v>
      </c>
    </row>
    <row r="1311" spans="1:4">
      <c r="A1311" s="83" t="s">
        <v>2466</v>
      </c>
      <c r="B1311" s="149" t="s">
        <v>2467</v>
      </c>
      <c r="C1311" s="79">
        <v>5871.8226692506487</v>
      </c>
      <c r="D1311" s="83" t="s">
        <v>2466</v>
      </c>
    </row>
    <row r="1312" spans="1:4">
      <c r="A1312" s="85" t="s">
        <v>2470</v>
      </c>
      <c r="B1312" s="150" t="s">
        <v>2559</v>
      </c>
      <c r="C1312" s="79">
        <v>5871.8226692506487</v>
      </c>
      <c r="D1312" s="85" t="s">
        <v>2470</v>
      </c>
    </row>
    <row r="1313" spans="1:4">
      <c r="A1313" s="84" t="s">
        <v>2468</v>
      </c>
      <c r="B1313" s="151" t="s">
        <v>2469</v>
      </c>
      <c r="C1313" s="79">
        <v>5871.8226692506487</v>
      </c>
      <c r="D1313" s="84" t="s">
        <v>2468</v>
      </c>
    </row>
    <row r="1314" spans="1:4">
      <c r="A1314" s="85" t="s">
        <v>2470</v>
      </c>
      <c r="B1314" s="150" t="s">
        <v>2469</v>
      </c>
      <c r="C1314" s="79">
        <v>5871.8226692506487</v>
      </c>
      <c r="D1314" s="85" t="s">
        <v>2470</v>
      </c>
    </row>
    <row r="1315" spans="1:4">
      <c r="A1315" s="86" t="s">
        <v>2471</v>
      </c>
      <c r="B1315" s="152" t="s">
        <v>2472</v>
      </c>
      <c r="C1315" s="79">
        <v>6127.6222749376502</v>
      </c>
      <c r="D1315" s="86" t="s">
        <v>2471</v>
      </c>
    </row>
    <row r="1316" spans="1:4">
      <c r="A1316" s="87" t="s">
        <v>2473</v>
      </c>
      <c r="B1316" s="153" t="s">
        <v>2474</v>
      </c>
      <c r="C1316" s="79">
        <v>7777.0038946087307</v>
      </c>
      <c r="D1316" s="87" t="s">
        <v>2473</v>
      </c>
    </row>
    <row r="1317" spans="1:4">
      <c r="A1317" s="88" t="s">
        <v>2475</v>
      </c>
      <c r="B1317" s="154" t="s">
        <v>2476</v>
      </c>
      <c r="C1317" s="79">
        <v>7777.0038946087307</v>
      </c>
      <c r="D1317" s="88" t="s">
        <v>2475</v>
      </c>
    </row>
    <row r="1318" spans="1:4">
      <c r="A1318" s="88" t="s">
        <v>2475</v>
      </c>
      <c r="B1318" s="155" t="s">
        <v>2477</v>
      </c>
      <c r="C1318" s="79">
        <v>7777.0038946087307</v>
      </c>
      <c r="D1318" s="88" t="s">
        <v>2475</v>
      </c>
    </row>
    <row r="1319" spans="1:4">
      <c r="A1319" s="89" t="s">
        <v>2478</v>
      </c>
      <c r="B1319" s="156" t="s">
        <v>2479</v>
      </c>
      <c r="C1319" s="79">
        <v>7339.7783365633104</v>
      </c>
      <c r="D1319" s="89" t="s">
        <v>2478</v>
      </c>
    </row>
    <row r="1320" spans="1:4">
      <c r="A1320" s="90" t="s">
        <v>2480</v>
      </c>
      <c r="B1320" s="157" t="s">
        <v>2481</v>
      </c>
      <c r="C1320" s="79">
        <v>7339.7783365633104</v>
      </c>
      <c r="D1320" s="90" t="s">
        <v>2480</v>
      </c>
    </row>
    <row r="1321" spans="1:4">
      <c r="A1321" s="91" t="s">
        <v>2482</v>
      </c>
      <c r="B1321" s="158" t="s">
        <v>2483</v>
      </c>
      <c r="C1321" s="79">
        <v>7339.7783365633104</v>
      </c>
      <c r="D1321" s="91" t="s">
        <v>2482</v>
      </c>
    </row>
    <row r="1322" spans="1:4">
      <c r="A1322" s="6" t="s">
        <v>2458</v>
      </c>
      <c r="B1322" s="21" t="s">
        <v>2484</v>
      </c>
      <c r="C1322" s="79">
        <v>4902.1000000000004</v>
      </c>
      <c r="D1322" s="6" t="s">
        <v>2458</v>
      </c>
    </row>
    <row r="1323" spans="1:4">
      <c r="A1323" s="6" t="s">
        <v>2460</v>
      </c>
      <c r="B1323" s="21" t="s">
        <v>2485</v>
      </c>
      <c r="C1323" s="79">
        <v>6221.6031156869849</v>
      </c>
      <c r="D1323" s="6" t="s">
        <v>2460</v>
      </c>
    </row>
    <row r="1324" spans="1:4">
      <c r="A1324" s="6" t="s">
        <v>2462</v>
      </c>
      <c r="B1324" s="21" t="s">
        <v>2486</v>
      </c>
      <c r="C1324" s="79">
        <v>6221.6031156869849</v>
      </c>
      <c r="D1324" s="6" t="s">
        <v>2462</v>
      </c>
    </row>
    <row r="1325" spans="1:4">
      <c r="A1325" s="6" t="s">
        <v>2464</v>
      </c>
      <c r="B1325" s="21" t="s">
        <v>2487</v>
      </c>
      <c r="C1325" s="79">
        <v>6221.6031156869849</v>
      </c>
      <c r="D1325" s="6" t="s">
        <v>2464</v>
      </c>
    </row>
    <row r="1326" spans="1:4">
      <c r="A1326" s="6" t="s">
        <v>2466</v>
      </c>
      <c r="B1326" s="21" t="s">
        <v>2488</v>
      </c>
      <c r="C1326" s="79">
        <v>5871.8226692506487</v>
      </c>
      <c r="D1326" s="6" t="s">
        <v>2466</v>
      </c>
    </row>
    <row r="1327" spans="1:4">
      <c r="A1327" s="6" t="s">
        <v>2468</v>
      </c>
      <c r="B1327" s="21" t="s">
        <v>2489</v>
      </c>
      <c r="C1327" s="79">
        <v>5871.8226692506487</v>
      </c>
      <c r="D1327" s="6" t="s">
        <v>2468</v>
      </c>
    </row>
    <row r="1328" spans="1:4">
      <c r="A1328" s="6" t="s">
        <v>2470</v>
      </c>
      <c r="B1328" s="21" t="s">
        <v>2490</v>
      </c>
      <c r="C1328" s="79">
        <v>5871.8226692506487</v>
      </c>
      <c r="D1328" s="6" t="s">
        <v>2470</v>
      </c>
    </row>
    <row r="1329" spans="1:4">
      <c r="A1329" s="6" t="s">
        <v>2471</v>
      </c>
      <c r="B1329" s="21" t="s">
        <v>2491</v>
      </c>
      <c r="C1329" s="79">
        <v>6127.6222749376502</v>
      </c>
      <c r="D1329" s="6" t="s">
        <v>2471</v>
      </c>
    </row>
    <row r="1330" spans="1:4">
      <c r="A1330" s="6" t="s">
        <v>2473</v>
      </c>
      <c r="B1330" s="21" t="s">
        <v>2492</v>
      </c>
      <c r="C1330" s="79">
        <v>7777.0038946087307</v>
      </c>
      <c r="D1330" s="6" t="s">
        <v>2473</v>
      </c>
    </row>
    <row r="1331" spans="1:4">
      <c r="A1331" s="6" t="s">
        <v>2493</v>
      </c>
      <c r="B1331" s="21" t="s">
        <v>2494</v>
      </c>
      <c r="C1331" s="79">
        <v>7777.0038946087307</v>
      </c>
      <c r="D1331" s="6" t="s">
        <v>2493</v>
      </c>
    </row>
    <row r="1332" spans="1:4">
      <c r="A1332" s="6" t="s">
        <v>2495</v>
      </c>
      <c r="B1332" s="21" t="s">
        <v>2496</v>
      </c>
      <c r="C1332" s="79">
        <v>7777.0038946087307</v>
      </c>
      <c r="D1332" s="6" t="s">
        <v>2495</v>
      </c>
    </row>
    <row r="1333" spans="1:4">
      <c r="A1333" s="6" t="s">
        <v>2478</v>
      </c>
      <c r="B1333" s="21" t="s">
        <v>2497</v>
      </c>
      <c r="C1333" s="79">
        <v>7339.7783365633104</v>
      </c>
      <c r="D1333" s="6" t="s">
        <v>2478</v>
      </c>
    </row>
    <row r="1334" spans="1:4">
      <c r="A1334" s="6" t="s">
        <v>2480</v>
      </c>
      <c r="B1334" s="21" t="s">
        <v>2498</v>
      </c>
      <c r="C1334" s="79">
        <v>7339.7783365633104</v>
      </c>
      <c r="D1334" s="6" t="s">
        <v>2480</v>
      </c>
    </row>
    <row r="1335" spans="1:4">
      <c r="A1335" s="6" t="s">
        <v>2482</v>
      </c>
      <c r="B1335" s="21" t="s">
        <v>2499</v>
      </c>
      <c r="C1335" s="79">
        <v>7339.7783365633104</v>
      </c>
      <c r="D1335" s="6" t="s">
        <v>2482</v>
      </c>
    </row>
    <row r="1336" spans="1:4">
      <c r="A1336" s="92" t="s">
        <v>2500</v>
      </c>
      <c r="B1336" s="21">
        <v>1382825</v>
      </c>
      <c r="C1336" s="79">
        <v>6623.03</v>
      </c>
      <c r="D1336" s="92" t="s">
        <v>2500</v>
      </c>
    </row>
    <row r="1337" spans="1:4">
      <c r="A1337" s="92" t="s">
        <v>2501</v>
      </c>
      <c r="B1337" s="21">
        <v>1382920</v>
      </c>
      <c r="C1337" s="79">
        <v>5030.66</v>
      </c>
      <c r="D1337" s="92" t="s">
        <v>2501</v>
      </c>
    </row>
    <row r="1338" spans="1:4">
      <c r="A1338" s="92" t="s">
        <v>2502</v>
      </c>
      <c r="B1338" s="21">
        <v>1382925</v>
      </c>
      <c r="C1338" s="79">
        <v>5519.95</v>
      </c>
      <c r="D1338" s="92" t="s">
        <v>2502</v>
      </c>
    </row>
    <row r="1339" spans="1:4">
      <c r="A1339" s="92" t="s">
        <v>2503</v>
      </c>
      <c r="B1339" s="21">
        <v>1382929</v>
      </c>
      <c r="C1339" s="79">
        <v>5519.95</v>
      </c>
      <c r="D1339" s="92" t="s">
        <v>2503</v>
      </c>
    </row>
    <row r="1340" spans="1:4">
      <c r="A1340" s="6" t="s">
        <v>2504</v>
      </c>
      <c r="B1340" s="159">
        <v>1040990</v>
      </c>
      <c r="C1340" s="25">
        <v>322.77</v>
      </c>
      <c r="D1340" s="6" t="s">
        <v>2504</v>
      </c>
    </row>
    <row r="1341" spans="1:4">
      <c r="A1341" s="6" t="s">
        <v>2505</v>
      </c>
      <c r="B1341" s="159" t="s">
        <v>2506</v>
      </c>
      <c r="C1341" s="25">
        <v>1652.89</v>
      </c>
      <c r="D1341" s="6" t="s">
        <v>2505</v>
      </c>
    </row>
    <row r="1342" spans="1:4">
      <c r="A1342" s="6" t="s">
        <v>2507</v>
      </c>
      <c r="B1342" s="159" t="s">
        <v>2508</v>
      </c>
      <c r="C1342" s="25">
        <v>3799.42</v>
      </c>
      <c r="D1342" s="6" t="s">
        <v>2507</v>
      </c>
    </row>
    <row r="1343" spans="1:4">
      <c r="A1343" s="6" t="s">
        <v>2509</v>
      </c>
      <c r="B1343" s="159" t="s">
        <v>2510</v>
      </c>
      <c r="C1343" s="25">
        <v>5726.85</v>
      </c>
      <c r="D1343" s="6" t="s">
        <v>2509</v>
      </c>
    </row>
    <row r="1344" spans="1:4">
      <c r="A1344" s="6" t="s">
        <v>2511</v>
      </c>
      <c r="B1344" s="159" t="s">
        <v>2512</v>
      </c>
      <c r="C1344" s="25">
        <v>8625.5400000000009</v>
      </c>
      <c r="D1344" s="6" t="s">
        <v>2511</v>
      </c>
    </row>
    <row r="1345" spans="1:4">
      <c r="A1345" s="6" t="s">
        <v>101</v>
      </c>
      <c r="B1345" s="159" t="s">
        <v>2513</v>
      </c>
      <c r="C1345" s="25">
        <v>2286.6</v>
      </c>
      <c r="D1345" s="6" t="s">
        <v>101</v>
      </c>
    </row>
    <row r="1346" spans="1:4">
      <c r="A1346" s="6" t="s">
        <v>2514</v>
      </c>
      <c r="B1346" s="159" t="s">
        <v>2515</v>
      </c>
      <c r="C1346" s="25">
        <v>5726.85</v>
      </c>
      <c r="D1346" s="6" t="s">
        <v>2514</v>
      </c>
    </row>
    <row r="1347" spans="1:4">
      <c r="A1347" s="6" t="s">
        <v>2516</v>
      </c>
      <c r="B1347" s="159" t="s">
        <v>2517</v>
      </c>
      <c r="C1347" s="25">
        <v>8625.5400000000009</v>
      </c>
      <c r="D1347" s="6" t="s">
        <v>2516</v>
      </c>
    </row>
    <row r="1348" spans="1:4">
      <c r="A1348" s="6" t="s">
        <v>2518</v>
      </c>
      <c r="B1348" s="159" t="s">
        <v>1310</v>
      </c>
      <c r="C1348" s="25">
        <v>1080.21</v>
      </c>
      <c r="D1348" s="6" t="s">
        <v>2518</v>
      </c>
    </row>
    <row r="1349" spans="1:4">
      <c r="A1349" s="6" t="s">
        <v>2519</v>
      </c>
      <c r="B1349" s="159" t="s">
        <v>2520</v>
      </c>
      <c r="C1349" s="25">
        <v>3799.42</v>
      </c>
      <c r="D1349" s="6" t="s">
        <v>2519</v>
      </c>
    </row>
    <row r="1350" spans="1:4">
      <c r="A1350" s="6" t="s">
        <v>2521</v>
      </c>
      <c r="B1350" s="159" t="s">
        <v>2522</v>
      </c>
      <c r="C1350" s="25">
        <v>5726.85</v>
      </c>
      <c r="D1350" s="6" t="s">
        <v>2521</v>
      </c>
    </row>
    <row r="1351" spans="1:4">
      <c r="A1351" s="6" t="s">
        <v>2523</v>
      </c>
      <c r="B1351" s="159" t="s">
        <v>2524</v>
      </c>
      <c r="C1351" s="25">
        <v>8625.5400000000009</v>
      </c>
      <c r="D1351" s="6" t="s">
        <v>2523</v>
      </c>
    </row>
    <row r="1352" spans="1:4">
      <c r="A1352" s="6" t="s">
        <v>23</v>
      </c>
      <c r="B1352" s="159" t="s">
        <v>24</v>
      </c>
      <c r="C1352" s="25">
        <v>5726.85</v>
      </c>
      <c r="D1352" s="6" t="s">
        <v>23</v>
      </c>
    </row>
    <row r="1353" spans="1:4">
      <c r="A1353" s="6" t="s">
        <v>25</v>
      </c>
      <c r="B1353" s="159" t="s">
        <v>26</v>
      </c>
      <c r="C1353" s="25">
        <v>8625.5400000000009</v>
      </c>
      <c r="D1353" s="6" t="s">
        <v>25</v>
      </c>
    </row>
    <row r="1354" spans="1:4">
      <c r="A1354" s="6" t="s">
        <v>27</v>
      </c>
      <c r="B1354" s="159" t="s">
        <v>28</v>
      </c>
      <c r="C1354" s="25">
        <v>4747.51</v>
      </c>
      <c r="D1354" s="6" t="s">
        <v>27</v>
      </c>
    </row>
    <row r="1355" spans="1:4">
      <c r="A1355" s="6" t="s">
        <v>29</v>
      </c>
      <c r="B1355" s="159" t="s">
        <v>30</v>
      </c>
      <c r="C1355" s="25">
        <v>7085.05</v>
      </c>
      <c r="D1355" s="6" t="s">
        <v>29</v>
      </c>
    </row>
    <row r="1356" spans="1:4">
      <c r="A1356" s="6" t="s">
        <v>31</v>
      </c>
      <c r="B1356" s="159" t="s">
        <v>32</v>
      </c>
      <c r="C1356" s="25">
        <v>10674.07</v>
      </c>
      <c r="D1356" s="6" t="s">
        <v>31</v>
      </c>
    </row>
    <row r="1357" spans="1:4">
      <c r="A1357" s="6" t="s">
        <v>33</v>
      </c>
      <c r="B1357" s="159" t="s">
        <v>34</v>
      </c>
      <c r="C1357" s="25">
        <v>1893</v>
      </c>
      <c r="D1357" s="6" t="s">
        <v>33</v>
      </c>
    </row>
    <row r="1358" spans="1:4">
      <c r="A1358" s="6" t="s">
        <v>35</v>
      </c>
      <c r="B1358" s="159" t="s">
        <v>36</v>
      </c>
      <c r="C1358" s="25">
        <v>7085.05</v>
      </c>
      <c r="D1358" s="6" t="s">
        <v>35</v>
      </c>
    </row>
    <row r="1359" spans="1:4">
      <c r="A1359" s="6" t="s">
        <v>37</v>
      </c>
      <c r="B1359" s="159" t="s">
        <v>38</v>
      </c>
      <c r="C1359" s="25">
        <v>10674.07</v>
      </c>
      <c r="D1359" s="6" t="s">
        <v>37</v>
      </c>
    </row>
    <row r="1360" spans="1:4">
      <c r="A1360" s="6" t="s">
        <v>39</v>
      </c>
      <c r="B1360" s="159" t="s">
        <v>40</v>
      </c>
      <c r="C1360" s="25">
        <v>2148.6799999999998</v>
      </c>
      <c r="D1360" s="6" t="s">
        <v>39</v>
      </c>
    </row>
    <row r="1361" spans="1:4">
      <c r="A1361" s="6" t="s">
        <v>41</v>
      </c>
      <c r="B1361" s="159" t="s">
        <v>42</v>
      </c>
      <c r="C1361" s="25">
        <v>3712.96</v>
      </c>
      <c r="D1361" s="6" t="s">
        <v>41</v>
      </c>
    </row>
    <row r="1362" spans="1:4">
      <c r="A1362" s="6" t="s">
        <v>43</v>
      </c>
      <c r="B1362" s="159" t="s">
        <v>44</v>
      </c>
      <c r="C1362" s="25">
        <v>10936.84</v>
      </c>
      <c r="D1362" s="6" t="s">
        <v>43</v>
      </c>
    </row>
    <row r="1363" spans="1:4">
      <c r="A1363" s="6" t="s">
        <v>45</v>
      </c>
      <c r="B1363" s="159" t="s">
        <v>46</v>
      </c>
      <c r="C1363" s="25">
        <v>13509.48</v>
      </c>
      <c r="D1363" s="6" t="s">
        <v>45</v>
      </c>
    </row>
    <row r="1364" spans="1:4">
      <c r="A1364" s="6" t="s">
        <v>41</v>
      </c>
      <c r="B1364" s="159" t="s">
        <v>47</v>
      </c>
      <c r="C1364" s="25">
        <v>3698.94</v>
      </c>
      <c r="D1364" s="6" t="s">
        <v>41</v>
      </c>
    </row>
    <row r="1365" spans="1:4">
      <c r="A1365" s="6" t="s">
        <v>43</v>
      </c>
      <c r="B1365" s="159" t="s">
        <v>48</v>
      </c>
      <c r="C1365" s="25">
        <v>8690.7199999999993</v>
      </c>
      <c r="D1365" s="6" t="s">
        <v>43</v>
      </c>
    </row>
    <row r="1366" spans="1:4">
      <c r="A1366" s="6" t="s">
        <v>45</v>
      </c>
      <c r="B1366" s="159" t="s">
        <v>49</v>
      </c>
      <c r="C1366" s="25">
        <v>13509.48</v>
      </c>
      <c r="D1366" s="6" t="s">
        <v>45</v>
      </c>
    </row>
    <row r="1367" spans="1:4">
      <c r="A1367" s="6" t="s">
        <v>50</v>
      </c>
      <c r="B1367" s="159" t="s">
        <v>51</v>
      </c>
      <c r="C1367" s="25">
        <v>1117.46</v>
      </c>
      <c r="D1367" s="6" t="s">
        <v>50</v>
      </c>
    </row>
    <row r="1368" spans="1:4">
      <c r="A1368" s="6" t="s">
        <v>52</v>
      </c>
      <c r="B1368" s="159" t="s">
        <v>53</v>
      </c>
      <c r="C1368" s="25">
        <v>13547.46</v>
      </c>
      <c r="D1368" s="6" t="s">
        <v>52</v>
      </c>
    </row>
    <row r="1369" spans="1:4">
      <c r="A1369" s="6" t="s">
        <v>54</v>
      </c>
      <c r="B1369" s="159" t="s">
        <v>55</v>
      </c>
      <c r="C1369" s="25">
        <v>16767.38</v>
      </c>
      <c r="D1369" s="6" t="s">
        <v>54</v>
      </c>
    </row>
    <row r="1370" spans="1:4">
      <c r="A1370" s="6" t="s">
        <v>52</v>
      </c>
      <c r="B1370" s="159" t="s">
        <v>56</v>
      </c>
      <c r="C1370" s="25">
        <v>10770.92</v>
      </c>
      <c r="D1370" s="6" t="s">
        <v>52</v>
      </c>
    </row>
    <row r="1371" spans="1:4">
      <c r="A1371" s="6" t="s">
        <v>54</v>
      </c>
      <c r="B1371" s="159" t="s">
        <v>57</v>
      </c>
      <c r="C1371" s="25">
        <v>16767.38</v>
      </c>
      <c r="D1371" s="6" t="s">
        <v>54</v>
      </c>
    </row>
    <row r="1372" spans="1:4">
      <c r="A1372" s="6" t="s">
        <v>58</v>
      </c>
      <c r="B1372" s="159" t="s">
        <v>59</v>
      </c>
      <c r="C1372" s="25">
        <v>1930.25</v>
      </c>
      <c r="D1372" s="6" t="s">
        <v>58</v>
      </c>
    </row>
    <row r="1373" spans="1:4">
      <c r="A1373" s="6" t="s">
        <v>60</v>
      </c>
      <c r="B1373" s="159" t="s">
        <v>61</v>
      </c>
      <c r="C1373" s="25">
        <v>10936.84</v>
      </c>
      <c r="D1373" s="6" t="s">
        <v>60</v>
      </c>
    </row>
    <row r="1374" spans="1:4">
      <c r="A1374" s="6" t="s">
        <v>62</v>
      </c>
      <c r="B1374" s="159" t="s">
        <v>63</v>
      </c>
      <c r="C1374" s="26">
        <v>10936.84</v>
      </c>
      <c r="D1374" s="6" t="s">
        <v>62</v>
      </c>
    </row>
    <row r="1375" spans="1:4">
      <c r="A1375" s="6" t="s">
        <v>64</v>
      </c>
      <c r="B1375" s="159" t="s">
        <v>65</v>
      </c>
      <c r="C1375" s="26">
        <v>13509.48</v>
      </c>
      <c r="D1375" s="6" t="s">
        <v>64</v>
      </c>
    </row>
    <row r="1376" spans="1:4">
      <c r="A1376" s="6" t="s">
        <v>66</v>
      </c>
      <c r="B1376" s="159" t="s">
        <v>67</v>
      </c>
      <c r="C1376" s="25">
        <v>13509.48</v>
      </c>
      <c r="D1376" s="6" t="s">
        <v>66</v>
      </c>
    </row>
    <row r="1377" spans="1:4">
      <c r="A1377" s="6" t="s">
        <v>60</v>
      </c>
      <c r="B1377" s="159" t="s">
        <v>67</v>
      </c>
      <c r="C1377" s="25">
        <v>8690.7199999999993</v>
      </c>
      <c r="D1377" s="6" t="s">
        <v>60</v>
      </c>
    </row>
    <row r="1378" spans="1:4">
      <c r="A1378" s="6" t="s">
        <v>66</v>
      </c>
      <c r="B1378" s="159" t="s">
        <v>68</v>
      </c>
      <c r="C1378" s="25">
        <v>13509.48</v>
      </c>
      <c r="D1378" s="6" t="s">
        <v>66</v>
      </c>
    </row>
    <row r="1379" spans="1:4">
      <c r="A1379" s="6" t="s">
        <v>69</v>
      </c>
      <c r="B1379" s="159" t="s">
        <v>70</v>
      </c>
      <c r="C1379" s="25">
        <v>1176.01</v>
      </c>
      <c r="D1379" s="6" t="s">
        <v>69</v>
      </c>
    </row>
    <row r="1380" spans="1:4">
      <c r="A1380" s="6" t="s">
        <v>71</v>
      </c>
      <c r="B1380" s="159" t="s">
        <v>72</v>
      </c>
      <c r="C1380" s="25">
        <v>1545.61</v>
      </c>
      <c r="D1380" s="6" t="s">
        <v>71</v>
      </c>
    </row>
    <row r="1381" spans="1:4">
      <c r="A1381" s="6" t="s">
        <v>73</v>
      </c>
      <c r="B1381" s="159" t="s">
        <v>74</v>
      </c>
      <c r="C1381" s="25">
        <v>1545.61</v>
      </c>
      <c r="D1381" s="6" t="s">
        <v>73</v>
      </c>
    </row>
    <row r="1382" spans="1:4">
      <c r="A1382" s="6" t="s">
        <v>75</v>
      </c>
      <c r="B1382" s="159" t="s">
        <v>76</v>
      </c>
      <c r="C1382" s="25">
        <v>1545.61</v>
      </c>
      <c r="D1382" s="6" t="s">
        <v>75</v>
      </c>
    </row>
    <row r="1383" spans="1:4">
      <c r="A1383" s="6" t="s">
        <v>77</v>
      </c>
      <c r="B1383" s="159" t="s">
        <v>78</v>
      </c>
      <c r="C1383" s="25">
        <v>2637.62</v>
      </c>
      <c r="D1383" s="6" t="s">
        <v>77</v>
      </c>
    </row>
    <row r="1384" spans="1:4">
      <c r="A1384" s="6" t="s">
        <v>79</v>
      </c>
      <c r="B1384" s="159" t="s">
        <v>80</v>
      </c>
      <c r="C1384" s="25">
        <v>3559.94</v>
      </c>
      <c r="D1384" s="6" t="s">
        <v>79</v>
      </c>
    </row>
    <row r="1385" spans="1:4">
      <c r="A1385" s="6" t="s">
        <v>81</v>
      </c>
      <c r="B1385" s="159" t="s">
        <v>82</v>
      </c>
      <c r="C1385" s="25">
        <v>3559.94</v>
      </c>
      <c r="D1385" s="6" t="s">
        <v>81</v>
      </c>
    </row>
    <row r="1386" spans="1:4">
      <c r="A1386" s="6" t="s">
        <v>83</v>
      </c>
      <c r="B1386" s="159" t="s">
        <v>84</v>
      </c>
      <c r="C1386" s="25">
        <v>3559.94</v>
      </c>
      <c r="D1386" s="6" t="s">
        <v>83</v>
      </c>
    </row>
    <row r="1387" spans="1:4">
      <c r="A1387" s="6" t="s">
        <v>85</v>
      </c>
      <c r="B1387" s="159" t="s">
        <v>86</v>
      </c>
      <c r="C1387" s="25">
        <v>3763.23</v>
      </c>
      <c r="D1387" s="6" t="s">
        <v>85</v>
      </c>
    </row>
    <row r="1388" spans="1:4">
      <c r="A1388" s="6" t="s">
        <v>87</v>
      </c>
      <c r="B1388" s="159" t="s">
        <v>88</v>
      </c>
      <c r="C1388" s="25">
        <v>3810.27</v>
      </c>
      <c r="D1388" s="6" t="s">
        <v>87</v>
      </c>
    </row>
    <row r="1389" spans="1:4">
      <c r="A1389" s="6" t="s">
        <v>89</v>
      </c>
      <c r="B1389" s="159" t="s">
        <v>90</v>
      </c>
      <c r="C1389" s="25">
        <v>3810.27</v>
      </c>
      <c r="D1389" s="6" t="s">
        <v>89</v>
      </c>
    </row>
    <row r="1390" spans="1:4">
      <c r="A1390" s="6" t="s">
        <v>91</v>
      </c>
      <c r="B1390" s="159" t="s">
        <v>92</v>
      </c>
      <c r="C1390" s="25">
        <v>3810.27</v>
      </c>
      <c r="D1390" s="6" t="s">
        <v>91</v>
      </c>
    </row>
    <row r="1391" spans="1:4">
      <c r="A1391" s="6" t="s">
        <v>93</v>
      </c>
      <c r="B1391" s="159" t="s">
        <v>94</v>
      </c>
      <c r="C1391" s="25">
        <v>1176.01</v>
      </c>
      <c r="D1391" s="6" t="s">
        <v>93</v>
      </c>
    </row>
    <row r="1392" spans="1:4">
      <c r="A1392" s="6" t="s">
        <v>95</v>
      </c>
      <c r="B1392" s="159" t="s">
        <v>96</v>
      </c>
      <c r="C1392" s="25">
        <v>1545.61</v>
      </c>
      <c r="D1392" s="6" t="s">
        <v>95</v>
      </c>
    </row>
    <row r="1393" spans="1:4">
      <c r="A1393" s="6" t="s">
        <v>97</v>
      </c>
      <c r="B1393" s="159" t="s">
        <v>98</v>
      </c>
      <c r="C1393" s="25">
        <v>1545.61</v>
      </c>
      <c r="D1393" s="6" t="s">
        <v>97</v>
      </c>
    </row>
    <row r="1394" spans="1:4">
      <c r="A1394" s="6" t="s">
        <v>99</v>
      </c>
      <c r="B1394" s="159" t="s">
        <v>100</v>
      </c>
      <c r="C1394" s="25">
        <v>1545.61</v>
      </c>
      <c r="D1394" s="6" t="s">
        <v>99</v>
      </c>
    </row>
    <row r="1395" spans="1:4">
      <c r="A1395" s="6" t="s">
        <v>101</v>
      </c>
      <c r="B1395" s="159" t="s">
        <v>102</v>
      </c>
      <c r="C1395" s="25">
        <v>1648.09</v>
      </c>
      <c r="D1395" s="6" t="s">
        <v>101</v>
      </c>
    </row>
    <row r="1396" spans="1:4">
      <c r="A1396" s="6" t="s">
        <v>103</v>
      </c>
      <c r="B1396" s="159" t="s">
        <v>104</v>
      </c>
      <c r="C1396" s="25">
        <v>2373.86</v>
      </c>
      <c r="D1396" s="6" t="s">
        <v>103</v>
      </c>
    </row>
    <row r="1397" spans="1:4">
      <c r="A1397" s="6" t="s">
        <v>105</v>
      </c>
      <c r="B1397" s="159" t="s">
        <v>106</v>
      </c>
      <c r="C1397" s="25">
        <v>2373.86</v>
      </c>
      <c r="D1397" s="6" t="s">
        <v>105</v>
      </c>
    </row>
    <row r="1398" spans="1:4">
      <c r="A1398" s="6" t="s">
        <v>107</v>
      </c>
      <c r="B1398" s="159" t="s">
        <v>108</v>
      </c>
      <c r="C1398" s="25">
        <v>2373.86</v>
      </c>
      <c r="D1398" s="6" t="s">
        <v>107</v>
      </c>
    </row>
    <row r="1399" spans="1:4">
      <c r="A1399" s="6" t="s">
        <v>77</v>
      </c>
      <c r="B1399" s="159" t="s">
        <v>109</v>
      </c>
      <c r="C1399" s="25">
        <v>2469.62</v>
      </c>
      <c r="D1399" s="6" t="s">
        <v>77</v>
      </c>
    </row>
    <row r="1400" spans="1:4">
      <c r="A1400" s="6" t="s">
        <v>79</v>
      </c>
      <c r="B1400" s="159" t="s">
        <v>110</v>
      </c>
      <c r="C1400" s="25">
        <v>2741.78</v>
      </c>
      <c r="D1400" s="6" t="s">
        <v>79</v>
      </c>
    </row>
    <row r="1401" spans="1:4">
      <c r="A1401" s="6" t="s">
        <v>81</v>
      </c>
      <c r="B1401" s="159" t="s">
        <v>111</v>
      </c>
      <c r="C1401" s="25">
        <v>2741.78</v>
      </c>
      <c r="D1401" s="6" t="s">
        <v>81</v>
      </c>
    </row>
    <row r="1402" spans="1:4">
      <c r="A1402" s="6" t="s">
        <v>83</v>
      </c>
      <c r="B1402" s="159" t="s">
        <v>112</v>
      </c>
      <c r="C1402" s="25">
        <v>2741.78</v>
      </c>
      <c r="D1402" s="6" t="s">
        <v>83</v>
      </c>
    </row>
    <row r="1403" spans="1:4">
      <c r="A1403" s="6" t="s">
        <v>85</v>
      </c>
      <c r="B1403" s="159" t="s">
        <v>113</v>
      </c>
      <c r="C1403" s="25">
        <v>3517.94</v>
      </c>
      <c r="D1403" s="6" t="s">
        <v>85</v>
      </c>
    </row>
    <row r="1404" spans="1:4">
      <c r="A1404" s="6" t="s">
        <v>87</v>
      </c>
      <c r="B1404" s="159" t="s">
        <v>114</v>
      </c>
      <c r="C1404" s="25">
        <v>3202.1</v>
      </c>
      <c r="D1404" s="6" t="s">
        <v>87</v>
      </c>
    </row>
    <row r="1405" spans="1:4">
      <c r="A1405" s="6" t="s">
        <v>89</v>
      </c>
      <c r="B1405" s="159" t="s">
        <v>115</v>
      </c>
      <c r="C1405" s="25">
        <v>3202.1</v>
      </c>
      <c r="D1405" s="6" t="s">
        <v>89</v>
      </c>
    </row>
    <row r="1406" spans="1:4">
      <c r="A1406" s="6" t="s">
        <v>91</v>
      </c>
      <c r="B1406" s="159" t="s">
        <v>116</v>
      </c>
      <c r="C1406" s="25">
        <v>3202.1</v>
      </c>
      <c r="D1406" s="6" t="s">
        <v>91</v>
      </c>
    </row>
    <row r="1407" spans="1:4">
      <c r="A1407" s="6" t="s">
        <v>117</v>
      </c>
      <c r="B1407" s="159" t="s">
        <v>118</v>
      </c>
      <c r="C1407" s="25">
        <v>5327.88</v>
      </c>
      <c r="D1407" s="6" t="s">
        <v>117</v>
      </c>
    </row>
    <row r="1408" spans="1:4">
      <c r="A1408" s="6" t="s">
        <v>119</v>
      </c>
      <c r="B1408" s="159" t="s">
        <v>120</v>
      </c>
      <c r="C1408" s="25">
        <v>7400.1</v>
      </c>
      <c r="D1408" s="6" t="s">
        <v>119</v>
      </c>
    </row>
    <row r="1409" spans="1:4">
      <c r="A1409" s="6" t="s">
        <v>121</v>
      </c>
      <c r="B1409" s="159" t="s">
        <v>122</v>
      </c>
      <c r="C1409" s="25">
        <v>3687.23</v>
      </c>
      <c r="D1409" s="6" t="s">
        <v>121</v>
      </c>
    </row>
    <row r="1410" spans="1:4">
      <c r="A1410" s="6" t="s">
        <v>123</v>
      </c>
      <c r="B1410" s="159" t="s">
        <v>124</v>
      </c>
      <c r="C1410" s="25">
        <v>4556.78</v>
      </c>
      <c r="D1410" s="6" t="s">
        <v>123</v>
      </c>
    </row>
    <row r="1411" spans="1:4">
      <c r="A1411" s="6" t="s">
        <v>125</v>
      </c>
      <c r="B1411" s="159" t="s">
        <v>126</v>
      </c>
      <c r="C1411" s="25">
        <v>4556.78</v>
      </c>
      <c r="D1411" s="6" t="s">
        <v>125</v>
      </c>
    </row>
    <row r="1412" spans="1:4">
      <c r="A1412" s="6" t="s">
        <v>127</v>
      </c>
      <c r="B1412" s="159" t="s">
        <v>128</v>
      </c>
      <c r="C1412" s="25">
        <v>4556.78</v>
      </c>
      <c r="D1412" s="6" t="s">
        <v>127</v>
      </c>
    </row>
    <row r="1413" spans="1:4">
      <c r="A1413" s="6" t="s">
        <v>129</v>
      </c>
      <c r="B1413" s="159" t="s">
        <v>130</v>
      </c>
      <c r="C1413" s="25">
        <v>4755.82</v>
      </c>
      <c r="D1413" s="6" t="s">
        <v>129</v>
      </c>
    </row>
    <row r="1414" spans="1:4">
      <c r="A1414" s="6" t="s">
        <v>131</v>
      </c>
      <c r="B1414" s="159" t="s">
        <v>132</v>
      </c>
      <c r="C1414" s="25">
        <v>4662.2</v>
      </c>
      <c r="D1414" s="6" t="s">
        <v>131</v>
      </c>
    </row>
    <row r="1415" spans="1:4">
      <c r="A1415" s="6" t="s">
        <v>133</v>
      </c>
      <c r="B1415" s="159" t="s">
        <v>134</v>
      </c>
      <c r="C1415" s="25">
        <v>4662.2</v>
      </c>
      <c r="D1415" s="6" t="s">
        <v>133</v>
      </c>
    </row>
    <row r="1416" spans="1:4">
      <c r="A1416" s="6" t="s">
        <v>135</v>
      </c>
      <c r="B1416" s="159" t="s">
        <v>136</v>
      </c>
      <c r="C1416" s="25">
        <v>4662.2</v>
      </c>
      <c r="D1416" s="6" t="s">
        <v>135</v>
      </c>
    </row>
    <row r="1417" spans="1:4">
      <c r="A1417" s="6" t="s">
        <v>137</v>
      </c>
      <c r="B1417" s="159" t="s">
        <v>138</v>
      </c>
      <c r="C1417" s="25">
        <v>3401.13</v>
      </c>
      <c r="D1417" s="6" t="s">
        <v>137</v>
      </c>
    </row>
    <row r="1418" spans="1:4">
      <c r="A1418" s="6" t="s">
        <v>139</v>
      </c>
      <c r="B1418" s="159" t="s">
        <v>140</v>
      </c>
      <c r="C1418" s="25">
        <v>3401.13</v>
      </c>
      <c r="D1418" s="6" t="s">
        <v>139</v>
      </c>
    </row>
    <row r="1419" spans="1:4">
      <c r="A1419" s="6" t="s">
        <v>141</v>
      </c>
      <c r="B1419" s="159" t="s">
        <v>142</v>
      </c>
      <c r="C1419" s="25">
        <v>3401.13</v>
      </c>
      <c r="D1419" s="6" t="s">
        <v>141</v>
      </c>
    </row>
    <row r="1420" spans="1:4">
      <c r="A1420" s="6" t="s">
        <v>143</v>
      </c>
      <c r="B1420" s="159" t="s">
        <v>144</v>
      </c>
      <c r="C1420" s="25">
        <v>3401.13</v>
      </c>
      <c r="D1420" s="6" t="s">
        <v>143</v>
      </c>
    </row>
    <row r="1421" spans="1:4">
      <c r="A1421" s="6" t="s">
        <v>121</v>
      </c>
      <c r="B1421" s="159" t="s">
        <v>145</v>
      </c>
      <c r="C1421" s="25">
        <v>3512.82</v>
      </c>
      <c r="D1421" s="6" t="s">
        <v>121</v>
      </c>
    </row>
    <row r="1422" spans="1:4">
      <c r="A1422" s="6" t="s">
        <v>123</v>
      </c>
      <c r="B1422" s="159" t="s">
        <v>146</v>
      </c>
      <c r="C1422" s="25">
        <v>3815.45</v>
      </c>
      <c r="D1422" s="6" t="s">
        <v>123</v>
      </c>
    </row>
    <row r="1423" spans="1:4">
      <c r="A1423" s="6" t="s">
        <v>125</v>
      </c>
      <c r="B1423" s="159" t="s">
        <v>147</v>
      </c>
      <c r="C1423" s="25">
        <v>3815.45</v>
      </c>
      <c r="D1423" s="6" t="s">
        <v>125</v>
      </c>
    </row>
    <row r="1424" spans="1:4">
      <c r="A1424" s="6" t="s">
        <v>127</v>
      </c>
      <c r="B1424" s="159" t="s">
        <v>148</v>
      </c>
      <c r="C1424" s="25">
        <v>3815.45</v>
      </c>
      <c r="D1424" s="6" t="s">
        <v>127</v>
      </c>
    </row>
    <row r="1425" spans="1:4">
      <c r="A1425" s="6" t="s">
        <v>129</v>
      </c>
      <c r="B1425" s="159" t="s">
        <v>149</v>
      </c>
      <c r="C1425" s="25">
        <v>4555.4399999999996</v>
      </c>
      <c r="D1425" s="6" t="s">
        <v>129</v>
      </c>
    </row>
    <row r="1426" spans="1:4">
      <c r="A1426" s="6" t="s">
        <v>131</v>
      </c>
      <c r="B1426" s="159" t="s">
        <v>150</v>
      </c>
      <c r="C1426" s="25">
        <v>4016.38</v>
      </c>
      <c r="D1426" s="6" t="s">
        <v>131</v>
      </c>
    </row>
    <row r="1427" spans="1:4">
      <c r="A1427" s="6" t="s">
        <v>133</v>
      </c>
      <c r="B1427" s="159" t="s">
        <v>151</v>
      </c>
      <c r="C1427" s="25">
        <v>4016.38</v>
      </c>
      <c r="D1427" s="6" t="s">
        <v>133</v>
      </c>
    </row>
    <row r="1428" spans="1:4">
      <c r="A1428" s="6" t="s">
        <v>135</v>
      </c>
      <c r="B1428" s="159" t="s">
        <v>152</v>
      </c>
      <c r="C1428" s="25">
        <v>4016.38</v>
      </c>
      <c r="D1428" s="6" t="s">
        <v>135</v>
      </c>
    </row>
    <row r="1429" spans="1:4">
      <c r="A1429" s="6" t="s">
        <v>153</v>
      </c>
      <c r="B1429" s="159" t="s">
        <v>154</v>
      </c>
      <c r="C1429" s="25">
        <v>3996.11</v>
      </c>
      <c r="D1429" s="6" t="s">
        <v>153</v>
      </c>
    </row>
    <row r="1430" spans="1:4">
      <c r="A1430" s="6" t="s">
        <v>155</v>
      </c>
      <c r="B1430" s="159" t="s">
        <v>156</v>
      </c>
      <c r="C1430" s="25">
        <v>1331.77</v>
      </c>
      <c r="D1430" s="6" t="s">
        <v>155</v>
      </c>
    </row>
    <row r="1431" spans="1:4">
      <c r="A1431" s="6" t="s">
        <v>157</v>
      </c>
      <c r="B1431" s="159" t="s">
        <v>158</v>
      </c>
      <c r="C1431" s="25">
        <v>1331.77</v>
      </c>
      <c r="D1431" s="6" t="s">
        <v>157</v>
      </c>
    </row>
    <row r="1432" spans="1:4">
      <c r="A1432" s="6" t="s">
        <v>159</v>
      </c>
      <c r="B1432" s="159" t="s">
        <v>160</v>
      </c>
      <c r="C1432" s="25">
        <v>1331.77</v>
      </c>
      <c r="D1432" s="6" t="s">
        <v>159</v>
      </c>
    </row>
    <row r="1433" spans="1:4">
      <c r="A1433" s="6" t="s">
        <v>161</v>
      </c>
      <c r="B1433" s="159" t="s">
        <v>162</v>
      </c>
      <c r="C1433" s="25">
        <v>1331.77</v>
      </c>
      <c r="D1433" s="6" t="s">
        <v>161</v>
      </c>
    </row>
    <row r="1434" spans="1:4">
      <c r="A1434" s="6" t="s">
        <v>163</v>
      </c>
      <c r="B1434" s="159" t="s">
        <v>164</v>
      </c>
      <c r="C1434" s="25">
        <v>2637.62</v>
      </c>
      <c r="D1434" s="6" t="s">
        <v>163</v>
      </c>
    </row>
    <row r="1435" spans="1:4">
      <c r="A1435" s="6" t="s">
        <v>165</v>
      </c>
      <c r="B1435" s="159" t="s">
        <v>166</v>
      </c>
      <c r="C1435" s="25">
        <v>3559.94</v>
      </c>
      <c r="D1435" s="6" t="s">
        <v>165</v>
      </c>
    </row>
    <row r="1436" spans="1:4">
      <c r="A1436" s="6" t="s">
        <v>167</v>
      </c>
      <c r="B1436" s="159" t="s">
        <v>168</v>
      </c>
      <c r="C1436" s="25">
        <v>3559.94</v>
      </c>
      <c r="D1436" s="6" t="s">
        <v>167</v>
      </c>
    </row>
    <row r="1437" spans="1:4">
      <c r="A1437" s="6" t="s">
        <v>169</v>
      </c>
      <c r="B1437" s="159" t="s">
        <v>170</v>
      </c>
      <c r="C1437" s="25">
        <v>3559.94</v>
      </c>
      <c r="D1437" s="6" t="s">
        <v>169</v>
      </c>
    </row>
    <row r="1438" spans="1:4">
      <c r="A1438" s="6" t="s">
        <v>171</v>
      </c>
      <c r="B1438" s="159" t="s">
        <v>172</v>
      </c>
      <c r="C1438" s="25">
        <v>3763.23</v>
      </c>
      <c r="D1438" s="6" t="s">
        <v>171</v>
      </c>
    </row>
    <row r="1439" spans="1:4">
      <c r="A1439" s="6" t="s">
        <v>173</v>
      </c>
      <c r="B1439" s="159" t="s">
        <v>174</v>
      </c>
      <c r="C1439" s="25">
        <v>3810.27</v>
      </c>
      <c r="D1439" s="6" t="s">
        <v>173</v>
      </c>
    </row>
    <row r="1440" spans="1:4">
      <c r="A1440" s="6" t="s">
        <v>175</v>
      </c>
      <c r="B1440" s="159" t="s">
        <v>176</v>
      </c>
      <c r="C1440" s="25">
        <v>3810.27</v>
      </c>
      <c r="D1440" s="6" t="s">
        <v>175</v>
      </c>
    </row>
    <row r="1441" spans="1:4">
      <c r="A1441" s="6" t="s">
        <v>177</v>
      </c>
      <c r="B1441" s="159" t="s">
        <v>178</v>
      </c>
      <c r="C1441" s="25">
        <v>3810.27</v>
      </c>
      <c r="D1441" s="6" t="s">
        <v>177</v>
      </c>
    </row>
    <row r="1442" spans="1:4">
      <c r="A1442" s="6" t="s">
        <v>179</v>
      </c>
      <c r="B1442" s="159" t="s">
        <v>180</v>
      </c>
      <c r="C1442" s="25">
        <v>1648.09</v>
      </c>
      <c r="D1442" s="6" t="s">
        <v>179</v>
      </c>
    </row>
    <row r="1443" spans="1:4">
      <c r="A1443" s="6" t="s">
        <v>181</v>
      </c>
      <c r="B1443" s="159" t="s">
        <v>182</v>
      </c>
      <c r="C1443" s="25">
        <v>2373.86</v>
      </c>
      <c r="D1443" s="6" t="s">
        <v>181</v>
      </c>
    </row>
    <row r="1444" spans="1:4">
      <c r="A1444" s="6" t="s">
        <v>183</v>
      </c>
      <c r="B1444" s="159" t="s">
        <v>184</v>
      </c>
      <c r="C1444" s="25">
        <v>2373.86</v>
      </c>
      <c r="D1444" s="6" t="s">
        <v>183</v>
      </c>
    </row>
    <row r="1445" spans="1:4">
      <c r="A1445" s="6" t="s">
        <v>185</v>
      </c>
      <c r="B1445" s="159" t="s">
        <v>186</v>
      </c>
      <c r="C1445" s="25">
        <v>2373.86</v>
      </c>
      <c r="D1445" s="6" t="s">
        <v>185</v>
      </c>
    </row>
    <row r="1446" spans="1:4">
      <c r="A1446" s="6" t="s">
        <v>187</v>
      </c>
      <c r="B1446" s="159" t="s">
        <v>188</v>
      </c>
      <c r="C1446" s="25">
        <v>2469.62</v>
      </c>
      <c r="D1446" s="6" t="s">
        <v>187</v>
      </c>
    </row>
    <row r="1447" spans="1:4">
      <c r="A1447" s="6" t="s">
        <v>189</v>
      </c>
      <c r="B1447" s="159" t="s">
        <v>190</v>
      </c>
      <c r="C1447" s="25">
        <v>2741.78</v>
      </c>
      <c r="D1447" s="6" t="s">
        <v>189</v>
      </c>
    </row>
    <row r="1448" spans="1:4">
      <c r="A1448" s="6" t="s">
        <v>167</v>
      </c>
      <c r="B1448" s="159" t="s">
        <v>191</v>
      </c>
      <c r="C1448" s="25">
        <v>2741.78</v>
      </c>
      <c r="D1448" s="6" t="s">
        <v>167</v>
      </c>
    </row>
    <row r="1449" spans="1:4">
      <c r="A1449" s="6" t="s">
        <v>169</v>
      </c>
      <c r="B1449" s="159" t="s">
        <v>192</v>
      </c>
      <c r="C1449" s="25">
        <v>2741.78</v>
      </c>
      <c r="D1449" s="6" t="s">
        <v>169</v>
      </c>
    </row>
    <row r="1450" spans="1:4">
      <c r="A1450" s="6" t="s">
        <v>171</v>
      </c>
      <c r="B1450" s="159" t="s">
        <v>193</v>
      </c>
      <c r="C1450" s="25">
        <v>3517.94</v>
      </c>
      <c r="D1450" s="6" t="s">
        <v>171</v>
      </c>
    </row>
    <row r="1451" spans="1:4">
      <c r="A1451" s="6" t="s">
        <v>173</v>
      </c>
      <c r="B1451" s="159" t="s">
        <v>194</v>
      </c>
      <c r="C1451" s="25">
        <v>3202.1</v>
      </c>
      <c r="D1451" s="6" t="s">
        <v>173</v>
      </c>
    </row>
    <row r="1452" spans="1:4">
      <c r="A1452" s="6" t="s">
        <v>175</v>
      </c>
      <c r="B1452" s="159" t="s">
        <v>195</v>
      </c>
      <c r="C1452" s="25">
        <v>3202.1</v>
      </c>
      <c r="D1452" s="6" t="s">
        <v>175</v>
      </c>
    </row>
    <row r="1453" spans="1:4">
      <c r="A1453" s="6" t="s">
        <v>177</v>
      </c>
      <c r="B1453" s="159" t="s">
        <v>196</v>
      </c>
      <c r="C1453" s="25">
        <v>3202.1</v>
      </c>
      <c r="D1453" s="6" t="s">
        <v>177</v>
      </c>
    </row>
    <row r="1454" spans="1:4" ht="43.5" customHeight="1">
      <c r="A1454" s="124" t="s">
        <v>2688</v>
      </c>
      <c r="B1454" s="128">
        <v>2350173</v>
      </c>
      <c r="C1454" s="125">
        <v>807.8</v>
      </c>
      <c r="D1454" s="124" t="s">
        <v>2688</v>
      </c>
    </row>
    <row r="1455" spans="1:4" ht="43.5" customHeight="1">
      <c r="A1455" s="126" t="s">
        <v>2681</v>
      </c>
      <c r="B1455" s="129">
        <v>2350174</v>
      </c>
      <c r="C1455" s="127">
        <v>1323.6999999999998</v>
      </c>
      <c r="D1455" s="126" t="s">
        <v>2681</v>
      </c>
    </row>
    <row r="1456" spans="1:4" ht="43.5" customHeight="1">
      <c r="A1456" s="124" t="s">
        <v>2683</v>
      </c>
      <c r="B1456" s="128">
        <v>2350175</v>
      </c>
      <c r="C1456" s="125">
        <v>2665.6</v>
      </c>
      <c r="D1456" s="124" t="s">
        <v>2683</v>
      </c>
    </row>
    <row r="1457" spans="1:4" ht="43.5" customHeight="1">
      <c r="A1457" s="126" t="s">
        <v>2685</v>
      </c>
      <c r="B1457" s="129">
        <v>2350176</v>
      </c>
      <c r="C1457" s="127">
        <v>4008.2</v>
      </c>
      <c r="D1457" s="126" t="s">
        <v>2685</v>
      </c>
    </row>
    <row r="1458" spans="1:4" ht="43.5" customHeight="1">
      <c r="A1458" s="124" t="s">
        <v>2687</v>
      </c>
      <c r="B1458" s="128">
        <v>2350177</v>
      </c>
      <c r="C1458" s="125">
        <v>5350.7999999999993</v>
      </c>
      <c r="D1458" s="124" t="s">
        <v>2687</v>
      </c>
    </row>
    <row r="1459" spans="1:4" ht="43.5" customHeight="1">
      <c r="A1459" s="126" t="s">
        <v>2678</v>
      </c>
      <c r="B1459" s="129">
        <v>2350178</v>
      </c>
      <c r="C1459" s="127">
        <v>1726.1999999999998</v>
      </c>
      <c r="D1459" s="126" t="s">
        <v>2678</v>
      </c>
    </row>
    <row r="1460" spans="1:4" ht="43.5" customHeight="1">
      <c r="A1460" s="124" t="s">
        <v>2676</v>
      </c>
      <c r="B1460" s="128">
        <v>2350179</v>
      </c>
      <c r="C1460" s="125">
        <v>2157.3999999999996</v>
      </c>
      <c r="D1460" s="124" t="s">
        <v>2676</v>
      </c>
    </row>
    <row r="1461" spans="1:4" ht="43.5" customHeight="1">
      <c r="A1461" s="126" t="s">
        <v>2680</v>
      </c>
      <c r="B1461" s="129">
        <v>2350194</v>
      </c>
      <c r="C1461" s="127">
        <v>886.9</v>
      </c>
      <c r="D1461" s="126" t="s">
        <v>2680</v>
      </c>
    </row>
    <row r="1462" spans="1:4" ht="43.5" customHeight="1">
      <c r="A1462" s="124" t="s">
        <v>2682</v>
      </c>
      <c r="B1462" s="128">
        <v>2350195</v>
      </c>
      <c r="C1462" s="125">
        <v>1786.3999999999999</v>
      </c>
      <c r="D1462" s="124" t="s">
        <v>2682</v>
      </c>
    </row>
    <row r="1463" spans="1:4" ht="43.5" customHeight="1">
      <c r="A1463" s="126" t="s">
        <v>2684</v>
      </c>
      <c r="B1463" s="129">
        <v>2350196</v>
      </c>
      <c r="C1463" s="127">
        <v>2685.8999999999996</v>
      </c>
      <c r="D1463" s="126" t="s">
        <v>2684</v>
      </c>
    </row>
    <row r="1464" spans="1:4" ht="43.5" customHeight="1">
      <c r="A1464" s="124" t="s">
        <v>2686</v>
      </c>
      <c r="B1464" s="128">
        <v>2350197</v>
      </c>
      <c r="C1464" s="125">
        <v>3585.3999999999996</v>
      </c>
      <c r="D1464" s="124" t="s">
        <v>2686</v>
      </c>
    </row>
    <row r="1465" spans="1:4" ht="43.5" customHeight="1">
      <c r="A1465" s="126" t="s">
        <v>2679</v>
      </c>
      <c r="B1465" s="129">
        <v>2350198</v>
      </c>
      <c r="C1465" s="127">
        <v>1156.3999999999999</v>
      </c>
      <c r="D1465" s="126" t="s">
        <v>2679</v>
      </c>
    </row>
    <row r="1466" spans="1:4" ht="43.5" customHeight="1">
      <c r="A1466" s="124" t="s">
        <v>2677</v>
      </c>
      <c r="B1466" s="128">
        <v>2350199</v>
      </c>
      <c r="C1466" s="125">
        <v>1445.5</v>
      </c>
      <c r="D1466" s="124" t="s">
        <v>2677</v>
      </c>
    </row>
    <row r="1467" spans="1:4" ht="43.5" customHeight="1">
      <c r="A1467" s="126" t="s">
        <v>2701</v>
      </c>
      <c r="B1467" s="129">
        <v>2350215</v>
      </c>
      <c r="C1467" s="127">
        <v>877.09999999999991</v>
      </c>
      <c r="D1467" s="126" t="s">
        <v>2701</v>
      </c>
    </row>
    <row r="1468" spans="1:4" ht="43.5" customHeight="1">
      <c r="A1468" s="124" t="s">
        <v>2692</v>
      </c>
      <c r="B1468" s="128">
        <v>2350216</v>
      </c>
      <c r="C1468" s="125">
        <v>1515.5</v>
      </c>
      <c r="D1468" s="124" t="s">
        <v>2692</v>
      </c>
    </row>
    <row r="1469" spans="1:4" ht="43.5" customHeight="1">
      <c r="A1469" s="126" t="s">
        <v>2694</v>
      </c>
      <c r="B1469" s="129">
        <v>2350217</v>
      </c>
      <c r="C1469" s="127">
        <v>3049.2</v>
      </c>
      <c r="D1469" s="126" t="s">
        <v>2694</v>
      </c>
    </row>
    <row r="1470" spans="1:4" ht="43.5" customHeight="1">
      <c r="A1470" s="124" t="s">
        <v>2696</v>
      </c>
      <c r="B1470" s="128">
        <v>2350218</v>
      </c>
      <c r="C1470" s="125">
        <v>4583.5999999999995</v>
      </c>
      <c r="D1470" s="124" t="s">
        <v>2696</v>
      </c>
    </row>
    <row r="1471" spans="1:4" ht="43.5" customHeight="1">
      <c r="A1471" s="126" t="s">
        <v>2698</v>
      </c>
      <c r="B1471" s="129">
        <v>2350219</v>
      </c>
      <c r="C1471" s="127">
        <v>6118</v>
      </c>
      <c r="D1471" s="126" t="s">
        <v>2698</v>
      </c>
    </row>
    <row r="1472" spans="1:4" ht="43.5" customHeight="1">
      <c r="A1472" s="124" t="s">
        <v>2689</v>
      </c>
      <c r="B1472" s="128">
        <v>2350220</v>
      </c>
      <c r="C1472" s="125">
        <v>1975.3999999999999</v>
      </c>
      <c r="D1472" s="124" t="s">
        <v>2689</v>
      </c>
    </row>
    <row r="1473" spans="1:4" ht="43.5" customHeight="1">
      <c r="A1473" s="126" t="s">
        <v>2699</v>
      </c>
      <c r="B1473" s="129">
        <v>2350221</v>
      </c>
      <c r="C1473" s="127">
        <v>2469.6</v>
      </c>
      <c r="D1473" s="126" t="s">
        <v>2699</v>
      </c>
    </row>
    <row r="1474" spans="1:4" ht="43.5" customHeight="1">
      <c r="A1474" s="124" t="s">
        <v>2691</v>
      </c>
      <c r="B1474" s="128">
        <v>2350236</v>
      </c>
      <c r="C1474" s="125">
        <v>1212.3999999999999</v>
      </c>
      <c r="D1474" s="124" t="s">
        <v>2691</v>
      </c>
    </row>
    <row r="1475" spans="1:4" ht="43.5" customHeight="1">
      <c r="A1475" s="126" t="s">
        <v>2693</v>
      </c>
      <c r="B1475" s="129">
        <v>2350237</v>
      </c>
      <c r="C1475" s="127">
        <v>2439.5</v>
      </c>
      <c r="D1475" s="126" t="s">
        <v>2693</v>
      </c>
    </row>
    <row r="1476" spans="1:4" ht="43.5" customHeight="1">
      <c r="A1476" s="124" t="s">
        <v>2695</v>
      </c>
      <c r="B1476" s="128">
        <v>2350238</v>
      </c>
      <c r="C1476" s="125">
        <v>3667.2999999999997</v>
      </c>
      <c r="D1476" s="124" t="s">
        <v>2695</v>
      </c>
    </row>
    <row r="1477" spans="1:4" ht="43.5" customHeight="1">
      <c r="A1477" s="126" t="s">
        <v>2697</v>
      </c>
      <c r="B1477" s="129">
        <v>2350239</v>
      </c>
      <c r="C1477" s="127">
        <v>4894.3999999999996</v>
      </c>
      <c r="D1477" s="126" t="s">
        <v>2697</v>
      </c>
    </row>
    <row r="1478" spans="1:4" ht="43.5" customHeight="1">
      <c r="A1478" s="124" t="s">
        <v>2690</v>
      </c>
      <c r="B1478" s="128">
        <v>2350240</v>
      </c>
      <c r="C1478" s="125">
        <v>1316</v>
      </c>
      <c r="D1478" s="124" t="s">
        <v>2690</v>
      </c>
    </row>
    <row r="1479" spans="1:4" ht="43.5" customHeight="1">
      <c r="A1479" s="126" t="s">
        <v>2700</v>
      </c>
      <c r="B1479" s="129">
        <v>2350241</v>
      </c>
      <c r="C1479" s="127">
        <v>1645</v>
      </c>
      <c r="D1479" s="126" t="s">
        <v>2700</v>
      </c>
    </row>
    <row r="1480" spans="1:4" ht="43.5" customHeight="1">
      <c r="A1480" s="124" t="s">
        <v>2714</v>
      </c>
      <c r="B1480" s="128">
        <v>2350257</v>
      </c>
      <c r="C1480" s="125">
        <v>1926.3999999999999</v>
      </c>
      <c r="D1480" s="124" t="s">
        <v>2714</v>
      </c>
    </row>
    <row r="1481" spans="1:4" ht="43.5" customHeight="1">
      <c r="A1481" s="126" t="s">
        <v>2706</v>
      </c>
      <c r="B1481" s="129">
        <v>2350258</v>
      </c>
      <c r="C1481" s="127">
        <v>2373</v>
      </c>
      <c r="D1481" s="126" t="s">
        <v>2706</v>
      </c>
    </row>
    <row r="1482" spans="1:4" ht="43.5" customHeight="1">
      <c r="A1482" s="124" t="s">
        <v>2708</v>
      </c>
      <c r="B1482" s="128">
        <v>2350259</v>
      </c>
      <c r="C1482" s="125">
        <v>4377.0999999999995</v>
      </c>
      <c r="D1482" s="124" t="s">
        <v>2708</v>
      </c>
    </row>
    <row r="1483" spans="1:4" ht="43.5" customHeight="1">
      <c r="A1483" s="126" t="s">
        <v>2710</v>
      </c>
      <c r="B1483" s="129">
        <v>2350260</v>
      </c>
      <c r="C1483" s="127">
        <v>6799.0999999999995</v>
      </c>
      <c r="D1483" s="126" t="s">
        <v>2710</v>
      </c>
    </row>
    <row r="1484" spans="1:4" ht="43.5" customHeight="1">
      <c r="A1484" s="124" t="s">
        <v>2712</v>
      </c>
      <c r="B1484" s="128">
        <v>2350261</v>
      </c>
      <c r="C1484" s="125">
        <v>9186.7999999999993</v>
      </c>
      <c r="D1484" s="124" t="s">
        <v>2712</v>
      </c>
    </row>
    <row r="1485" spans="1:4" ht="43.5" customHeight="1">
      <c r="A1485" s="126" t="s">
        <v>2704</v>
      </c>
      <c r="B1485" s="129">
        <v>2350262</v>
      </c>
      <c r="C1485" s="127">
        <v>3094</v>
      </c>
      <c r="D1485" s="126" t="s">
        <v>2704</v>
      </c>
    </row>
    <row r="1486" spans="1:4" ht="43.5" customHeight="1">
      <c r="A1486" s="124" t="s">
        <v>2702</v>
      </c>
      <c r="B1486" s="128">
        <v>2350263</v>
      </c>
      <c r="C1486" s="125">
        <v>3867.4999999999995</v>
      </c>
      <c r="D1486" s="124" t="s">
        <v>2702</v>
      </c>
    </row>
    <row r="1487" spans="1:4" ht="43.5" customHeight="1">
      <c r="A1487" s="126" t="s">
        <v>2707</v>
      </c>
      <c r="B1487" s="129">
        <v>2350279</v>
      </c>
      <c r="C1487" s="127">
        <v>1898.3999999999999</v>
      </c>
      <c r="D1487" s="126" t="s">
        <v>2707</v>
      </c>
    </row>
    <row r="1488" spans="1:4" ht="43.5" customHeight="1">
      <c r="A1488" s="124" t="s">
        <v>2709</v>
      </c>
      <c r="B1488" s="128">
        <v>2350280</v>
      </c>
      <c r="C1488" s="125">
        <v>3502.1</v>
      </c>
      <c r="D1488" s="124" t="s">
        <v>2709</v>
      </c>
    </row>
    <row r="1489" spans="1:4" ht="43.5" customHeight="1">
      <c r="A1489" s="126" t="s">
        <v>2711</v>
      </c>
      <c r="B1489" s="129">
        <v>2350281</v>
      </c>
      <c r="C1489" s="127">
        <v>5439</v>
      </c>
      <c r="D1489" s="126" t="s">
        <v>2711</v>
      </c>
    </row>
    <row r="1490" spans="1:4" ht="43.5" customHeight="1">
      <c r="A1490" s="124" t="s">
        <v>2713</v>
      </c>
      <c r="B1490" s="128">
        <v>2350282</v>
      </c>
      <c r="C1490" s="125">
        <v>7349.2999999999993</v>
      </c>
      <c r="D1490" s="124" t="s">
        <v>2713</v>
      </c>
    </row>
    <row r="1491" spans="1:4" ht="43.5" customHeight="1">
      <c r="A1491" s="126" t="s">
        <v>2705</v>
      </c>
      <c r="B1491" s="129">
        <v>2350283</v>
      </c>
      <c r="C1491" s="127">
        <v>2475.1999999999998</v>
      </c>
      <c r="D1491" s="126" t="s">
        <v>2705</v>
      </c>
    </row>
    <row r="1492" spans="1:4" ht="43.5" customHeight="1">
      <c r="A1492" s="124" t="s">
        <v>2703</v>
      </c>
      <c r="B1492" s="128">
        <v>2350284</v>
      </c>
      <c r="C1492" s="125">
        <v>3094</v>
      </c>
      <c r="D1492" s="124" t="s">
        <v>2703</v>
      </c>
    </row>
    <row r="1493" spans="1:4" ht="43.5" customHeight="1">
      <c r="A1493" s="126" t="s">
        <v>2717</v>
      </c>
      <c r="B1493" s="129">
        <v>2350302</v>
      </c>
      <c r="C1493" s="127">
        <v>2487.1</v>
      </c>
      <c r="D1493" s="126" t="s">
        <v>2717</v>
      </c>
    </row>
    <row r="1494" spans="1:4" ht="43.5" customHeight="1">
      <c r="A1494" s="124" t="s">
        <v>2718</v>
      </c>
      <c r="B1494" s="128">
        <v>2350303</v>
      </c>
      <c r="C1494" s="125">
        <v>4587.7999999999993</v>
      </c>
      <c r="D1494" s="124" t="s">
        <v>2718</v>
      </c>
    </row>
    <row r="1495" spans="1:4" ht="43.5" customHeight="1">
      <c r="A1495" s="126" t="s">
        <v>2719</v>
      </c>
      <c r="B1495" s="129">
        <v>2350304</v>
      </c>
      <c r="C1495" s="127">
        <v>6799.0999999999995</v>
      </c>
      <c r="D1495" s="126" t="s">
        <v>2719</v>
      </c>
    </row>
    <row r="1496" spans="1:4" ht="43.5" customHeight="1">
      <c r="A1496" s="124" t="s">
        <v>2720</v>
      </c>
      <c r="B1496" s="128">
        <v>2350305</v>
      </c>
      <c r="C1496" s="125">
        <v>9186.7999999999993</v>
      </c>
      <c r="D1496" s="124" t="s">
        <v>2720</v>
      </c>
    </row>
    <row r="1497" spans="1:4" ht="43.5" customHeight="1">
      <c r="A1497" s="126" t="s">
        <v>2716</v>
      </c>
      <c r="B1497" s="129">
        <v>2350306</v>
      </c>
      <c r="C1497" s="127">
        <v>3224.2</v>
      </c>
      <c r="D1497" s="126" t="s">
        <v>2716</v>
      </c>
    </row>
    <row r="1498" spans="1:4" ht="43.5" customHeight="1">
      <c r="A1498" s="124" t="s">
        <v>2715</v>
      </c>
      <c r="B1498" s="128">
        <v>2350307</v>
      </c>
      <c r="C1498" s="125">
        <v>4030.6</v>
      </c>
      <c r="D1498" s="124" t="s">
        <v>2715</v>
      </c>
    </row>
    <row r="1499" spans="1:4" ht="43.5" customHeight="1">
      <c r="A1499" s="126" t="s">
        <v>2723</v>
      </c>
      <c r="B1499" s="129">
        <v>2350337</v>
      </c>
      <c r="C1499" s="127">
        <v>3323.6</v>
      </c>
      <c r="D1499" s="126" t="s">
        <v>2723</v>
      </c>
    </row>
    <row r="1500" spans="1:4" ht="43.5" customHeight="1">
      <c r="A1500" s="124" t="s">
        <v>2724</v>
      </c>
      <c r="B1500" s="128">
        <v>2350338</v>
      </c>
      <c r="C1500" s="125">
        <v>5954.2</v>
      </c>
      <c r="D1500" s="124" t="s">
        <v>2724</v>
      </c>
    </row>
    <row r="1501" spans="1:4" ht="43.5" customHeight="1">
      <c r="A1501" s="126" t="s">
        <v>2725</v>
      </c>
      <c r="B1501" s="129">
        <v>2350339</v>
      </c>
      <c r="C1501" s="127">
        <v>8823.5</v>
      </c>
      <c r="D1501" s="126" t="s">
        <v>2725</v>
      </c>
    </row>
    <row r="1502" spans="1:4" ht="43.5" customHeight="1">
      <c r="A1502" s="124" t="s">
        <v>2726</v>
      </c>
      <c r="B1502" s="128">
        <v>2350340</v>
      </c>
      <c r="C1502" s="125">
        <v>12176.5</v>
      </c>
      <c r="D1502" s="124" t="s">
        <v>2726</v>
      </c>
    </row>
    <row r="1503" spans="1:4" ht="43.5" customHeight="1">
      <c r="A1503" s="126" t="s">
        <v>2722</v>
      </c>
      <c r="B1503" s="129">
        <v>2350341</v>
      </c>
      <c r="C1503" s="127">
        <v>4280.5</v>
      </c>
      <c r="D1503" s="126" t="s">
        <v>2722</v>
      </c>
    </row>
    <row r="1504" spans="1:4" ht="43.5" customHeight="1">
      <c r="A1504" s="124" t="s">
        <v>2721</v>
      </c>
      <c r="B1504" s="128">
        <v>2350342</v>
      </c>
      <c r="C1504" s="125">
        <v>5350.0999999999995</v>
      </c>
      <c r="D1504" s="124" t="s">
        <v>2721</v>
      </c>
    </row>
    <row r="1505" spans="1:4" ht="43.5" customHeight="1">
      <c r="A1505" s="126" t="s">
        <v>2729</v>
      </c>
      <c r="B1505" s="129">
        <v>2350372</v>
      </c>
      <c r="C1505" s="127">
        <v>3914.3999999999996</v>
      </c>
      <c r="D1505" s="126" t="s">
        <v>2729</v>
      </c>
    </row>
    <row r="1506" spans="1:4" ht="43.5" customHeight="1">
      <c r="A1506" s="124" t="s">
        <v>2730</v>
      </c>
      <c r="B1506" s="128">
        <v>2350373</v>
      </c>
      <c r="C1506" s="125">
        <v>7806.4</v>
      </c>
      <c r="D1506" s="124" t="s">
        <v>2730</v>
      </c>
    </row>
    <row r="1507" spans="1:4" ht="43.5" customHeight="1">
      <c r="A1507" s="126" t="s">
        <v>2731</v>
      </c>
      <c r="B1507" s="129">
        <v>2350374</v>
      </c>
      <c r="C1507" s="127">
        <v>11721.5</v>
      </c>
      <c r="D1507" s="126" t="s">
        <v>2731</v>
      </c>
    </row>
    <row r="1508" spans="1:4" ht="43.5" customHeight="1">
      <c r="A1508" s="124" t="s">
        <v>2732</v>
      </c>
      <c r="B1508" s="128">
        <v>2350375</v>
      </c>
      <c r="C1508" s="125">
        <v>16118.9</v>
      </c>
      <c r="D1508" s="124" t="s">
        <v>2732</v>
      </c>
    </row>
    <row r="1509" spans="1:4" ht="43.5" customHeight="1">
      <c r="A1509" s="126" t="s">
        <v>2728</v>
      </c>
      <c r="B1509" s="129">
        <v>2350376</v>
      </c>
      <c r="C1509" s="127">
        <v>5121.8999999999996</v>
      </c>
      <c r="D1509" s="126" t="s">
        <v>2728</v>
      </c>
    </row>
    <row r="1510" spans="1:4" ht="43.5" customHeight="1">
      <c r="A1510" s="124" t="s">
        <v>2727</v>
      </c>
      <c r="B1510" s="128">
        <v>2350377</v>
      </c>
      <c r="C1510" s="125">
        <v>6402.9</v>
      </c>
      <c r="D1510" s="124" t="s">
        <v>2727</v>
      </c>
    </row>
    <row r="1511" spans="1:4" ht="43.5" customHeight="1">
      <c r="A1511" s="126" t="s">
        <v>2582</v>
      </c>
      <c r="B1511" s="129">
        <v>2350407</v>
      </c>
      <c r="C1511" s="127">
        <v>2278.5</v>
      </c>
      <c r="D1511" s="126" t="s">
        <v>2582</v>
      </c>
    </row>
    <row r="1512" spans="1:4" ht="43.5" customHeight="1">
      <c r="A1512" s="124" t="s">
        <v>2583</v>
      </c>
      <c r="B1512" s="128">
        <v>2350408</v>
      </c>
      <c r="C1512" s="125">
        <v>3248</v>
      </c>
      <c r="D1512" s="124" t="s">
        <v>2583</v>
      </c>
    </row>
    <row r="1513" spans="1:4" ht="43.5" customHeight="1">
      <c r="A1513" s="126" t="s">
        <v>2584</v>
      </c>
      <c r="B1513" s="129">
        <v>2350409</v>
      </c>
      <c r="C1513" s="127">
        <v>5607</v>
      </c>
      <c r="D1513" s="126" t="s">
        <v>2584</v>
      </c>
    </row>
    <row r="1514" spans="1:4" ht="43.5" customHeight="1">
      <c r="A1514" s="124" t="s">
        <v>2585</v>
      </c>
      <c r="B1514" s="128">
        <v>2350410</v>
      </c>
      <c r="C1514" s="125">
        <v>7787.4999999999991</v>
      </c>
      <c r="D1514" s="124" t="s">
        <v>2585</v>
      </c>
    </row>
    <row r="1515" spans="1:4" ht="43.5" customHeight="1">
      <c r="A1515" s="126" t="s">
        <v>2581</v>
      </c>
      <c r="B1515" s="129">
        <v>2350411</v>
      </c>
      <c r="C1515" s="127">
        <v>2970.7999999999997</v>
      </c>
      <c r="D1515" s="126" t="s">
        <v>2581</v>
      </c>
    </row>
    <row r="1516" spans="1:4" ht="43.5" customHeight="1">
      <c r="A1516" s="124" t="s">
        <v>2580</v>
      </c>
      <c r="B1516" s="128">
        <v>2350412</v>
      </c>
      <c r="C1516" s="125">
        <v>3713.4999999999995</v>
      </c>
      <c r="D1516" s="124" t="s">
        <v>2580</v>
      </c>
    </row>
    <row r="1517" spans="1:4" ht="43.5" customHeight="1">
      <c r="A1517" s="126" t="s">
        <v>2588</v>
      </c>
      <c r="B1517" s="129">
        <v>2350442</v>
      </c>
      <c r="C1517" s="127">
        <v>2278.5</v>
      </c>
      <c r="D1517" s="126" t="s">
        <v>2588</v>
      </c>
    </row>
    <row r="1518" spans="1:4" ht="43.5" customHeight="1">
      <c r="A1518" s="124" t="s">
        <v>2589</v>
      </c>
      <c r="B1518" s="128">
        <v>2350443</v>
      </c>
      <c r="C1518" s="125">
        <v>4339.2999999999993</v>
      </c>
      <c r="D1518" s="124" t="s">
        <v>2589</v>
      </c>
    </row>
    <row r="1519" spans="1:4" ht="43.5" customHeight="1">
      <c r="A1519" s="126" t="s">
        <v>2590</v>
      </c>
      <c r="B1519" s="129">
        <v>2350444</v>
      </c>
      <c r="C1519" s="127">
        <v>6411.2999999999993</v>
      </c>
      <c r="D1519" s="126" t="s">
        <v>2590</v>
      </c>
    </row>
    <row r="1520" spans="1:4" ht="43.5" customHeight="1">
      <c r="A1520" s="124" t="s">
        <v>2591</v>
      </c>
      <c r="B1520" s="128">
        <v>2350445</v>
      </c>
      <c r="C1520" s="125">
        <v>8829.0999999999985</v>
      </c>
      <c r="D1520" s="124" t="s">
        <v>2591</v>
      </c>
    </row>
    <row r="1521" spans="1:4" ht="43.5" customHeight="1">
      <c r="A1521" s="126" t="s">
        <v>2587</v>
      </c>
      <c r="B1521" s="129">
        <v>2350446</v>
      </c>
      <c r="C1521" s="127">
        <v>2970.7999999999997</v>
      </c>
      <c r="D1521" s="126" t="s">
        <v>2587</v>
      </c>
    </row>
    <row r="1522" spans="1:4" ht="43.5" customHeight="1">
      <c r="A1522" s="124" t="s">
        <v>2586</v>
      </c>
      <c r="B1522" s="128">
        <v>2350447</v>
      </c>
      <c r="C1522" s="125">
        <v>3713.4999999999995</v>
      </c>
      <c r="D1522" s="124" t="s">
        <v>2586</v>
      </c>
    </row>
    <row r="1523" spans="1:4" ht="43.5" customHeight="1">
      <c r="A1523" s="126" t="s">
        <v>2594</v>
      </c>
      <c r="B1523" s="129">
        <v>2350477</v>
      </c>
      <c r="C1523" s="127">
        <v>2566.8999999999996</v>
      </c>
      <c r="D1523" s="126" t="s">
        <v>2594</v>
      </c>
    </row>
    <row r="1524" spans="1:4" ht="43.5" customHeight="1">
      <c r="A1524" s="124" t="s">
        <v>2595</v>
      </c>
      <c r="B1524" s="128">
        <v>2350478</v>
      </c>
      <c r="C1524" s="125">
        <v>4612.2999999999993</v>
      </c>
      <c r="D1524" s="124" t="s">
        <v>2595</v>
      </c>
    </row>
    <row r="1525" spans="1:4" ht="43.5" customHeight="1">
      <c r="A1525" s="126" t="s">
        <v>2596</v>
      </c>
      <c r="B1525" s="129">
        <v>2350479</v>
      </c>
      <c r="C1525" s="127">
        <v>7216.2999999999993</v>
      </c>
      <c r="D1525" s="126" t="s">
        <v>2596</v>
      </c>
    </row>
    <row r="1526" spans="1:4" ht="43.5" customHeight="1">
      <c r="A1526" s="124" t="s">
        <v>2597</v>
      </c>
      <c r="B1526" s="128">
        <v>2350480</v>
      </c>
      <c r="C1526" s="125">
        <v>11173.4</v>
      </c>
      <c r="D1526" s="124" t="s">
        <v>2597</v>
      </c>
    </row>
    <row r="1527" spans="1:4" ht="43.5" customHeight="1">
      <c r="A1527" s="126" t="s">
        <v>2593</v>
      </c>
      <c r="B1527" s="129">
        <v>2350481</v>
      </c>
      <c r="C1527" s="127">
        <v>3346</v>
      </c>
      <c r="D1527" s="126" t="s">
        <v>2593</v>
      </c>
    </row>
    <row r="1528" spans="1:4" ht="43.5" customHeight="1">
      <c r="A1528" s="124" t="s">
        <v>2592</v>
      </c>
      <c r="B1528" s="128">
        <v>2350482</v>
      </c>
      <c r="C1528" s="125">
        <v>4182.5</v>
      </c>
      <c r="D1528" s="124" t="s">
        <v>2592</v>
      </c>
    </row>
    <row r="1529" spans="1:4" ht="43.5" customHeight="1">
      <c r="A1529" s="126" t="s">
        <v>2626</v>
      </c>
      <c r="B1529" s="129">
        <v>2350503</v>
      </c>
      <c r="C1529" s="127">
        <v>3902.4999999999995</v>
      </c>
      <c r="D1529" s="126" t="s">
        <v>2626</v>
      </c>
    </row>
    <row r="1530" spans="1:4" ht="43.5" customHeight="1">
      <c r="A1530" s="124" t="s">
        <v>2627</v>
      </c>
      <c r="B1530" s="128">
        <v>2350504</v>
      </c>
      <c r="C1530" s="125">
        <v>5982.2</v>
      </c>
      <c r="D1530" s="124" t="s">
        <v>2627</v>
      </c>
    </row>
    <row r="1531" spans="1:4" ht="43.5" customHeight="1">
      <c r="A1531" s="126" t="s">
        <v>2628</v>
      </c>
      <c r="B1531" s="129">
        <v>2350505</v>
      </c>
      <c r="C1531" s="127">
        <v>12295.5</v>
      </c>
      <c r="D1531" s="126" t="s">
        <v>2628</v>
      </c>
    </row>
    <row r="1532" spans="1:4" ht="43.5" customHeight="1">
      <c r="A1532" s="124" t="s">
        <v>2629</v>
      </c>
      <c r="B1532" s="128">
        <v>2350506</v>
      </c>
      <c r="C1532" s="125">
        <v>18006.8</v>
      </c>
      <c r="D1532" s="124" t="s">
        <v>2629</v>
      </c>
    </row>
    <row r="1533" spans="1:4" ht="43.5" customHeight="1">
      <c r="A1533" s="126" t="s">
        <v>2625</v>
      </c>
      <c r="B1533" s="129">
        <v>2350507</v>
      </c>
      <c r="C1533" s="127">
        <v>6264.2999999999993</v>
      </c>
      <c r="D1533" s="126" t="s">
        <v>2625</v>
      </c>
    </row>
    <row r="1534" spans="1:4" ht="43.5" customHeight="1">
      <c r="A1534" s="124" t="s">
        <v>2624</v>
      </c>
      <c r="B1534" s="128">
        <v>2350508</v>
      </c>
      <c r="C1534" s="125">
        <v>7830.2</v>
      </c>
      <c r="D1534" s="124" t="s">
        <v>2624</v>
      </c>
    </row>
    <row r="1535" spans="1:4" ht="43.5" customHeight="1">
      <c r="A1535" s="126" t="s">
        <v>2632</v>
      </c>
      <c r="B1535" s="129">
        <v>2350521</v>
      </c>
      <c r="C1535" s="127">
        <v>4230.8</v>
      </c>
      <c r="D1535" s="126" t="s">
        <v>2632</v>
      </c>
    </row>
    <row r="1536" spans="1:4" ht="43.5" customHeight="1">
      <c r="A1536" s="124" t="s">
        <v>2633</v>
      </c>
      <c r="B1536" s="128">
        <v>2350522</v>
      </c>
      <c r="C1536" s="125">
        <v>6884.5</v>
      </c>
      <c r="D1536" s="124" t="s">
        <v>2633</v>
      </c>
    </row>
    <row r="1537" spans="1:4" ht="43.5" customHeight="1">
      <c r="A1537" s="126" t="s">
        <v>2634</v>
      </c>
      <c r="B1537" s="129">
        <v>2350523</v>
      </c>
      <c r="C1537" s="127">
        <v>13498.099999999999</v>
      </c>
      <c r="D1537" s="126" t="s">
        <v>2634</v>
      </c>
    </row>
    <row r="1538" spans="1:4" ht="43.5" customHeight="1">
      <c r="A1538" s="124" t="s">
        <v>2635</v>
      </c>
      <c r="B1538" s="128">
        <v>2350524</v>
      </c>
      <c r="C1538" s="125">
        <v>19810.699999999997</v>
      </c>
      <c r="D1538" s="124" t="s">
        <v>2635</v>
      </c>
    </row>
    <row r="1539" spans="1:4" ht="43.5" customHeight="1">
      <c r="A1539" s="126" t="s">
        <v>2631</v>
      </c>
      <c r="B1539" s="129">
        <v>2350525</v>
      </c>
      <c r="C1539" s="127">
        <v>8264.9</v>
      </c>
      <c r="D1539" s="126" t="s">
        <v>2631</v>
      </c>
    </row>
    <row r="1540" spans="1:4" ht="43.5" customHeight="1">
      <c r="A1540" s="124" t="s">
        <v>2630</v>
      </c>
      <c r="B1540" s="128">
        <v>2350526</v>
      </c>
      <c r="C1540" s="125">
        <v>10330.599999999999</v>
      </c>
      <c r="D1540" s="124" t="s">
        <v>2630</v>
      </c>
    </row>
    <row r="1541" spans="1:4" ht="43.5" customHeight="1">
      <c r="A1541" s="126" t="s">
        <v>2777</v>
      </c>
      <c r="B1541" s="129">
        <v>2350539</v>
      </c>
      <c r="C1541" s="127">
        <v>13628.3</v>
      </c>
      <c r="D1541" s="126" t="s">
        <v>2777</v>
      </c>
    </row>
    <row r="1542" spans="1:4" ht="43.5" customHeight="1">
      <c r="A1542" s="124" t="s">
        <v>2778</v>
      </c>
      <c r="B1542" s="128">
        <v>2350540</v>
      </c>
      <c r="C1542" s="125">
        <v>22703.8</v>
      </c>
      <c r="D1542" s="124" t="s">
        <v>2778</v>
      </c>
    </row>
    <row r="1543" spans="1:4" ht="43.5" customHeight="1">
      <c r="A1543" s="126" t="s">
        <v>2779</v>
      </c>
      <c r="B1543" s="129">
        <v>2350541</v>
      </c>
      <c r="C1543" s="127">
        <v>34084.400000000001</v>
      </c>
      <c r="D1543" s="126" t="s">
        <v>2779</v>
      </c>
    </row>
    <row r="1544" spans="1:4" ht="43.5" customHeight="1">
      <c r="A1544" s="124" t="s">
        <v>2780</v>
      </c>
      <c r="B1544" s="128">
        <v>2350542</v>
      </c>
      <c r="C1544" s="125">
        <v>45407.6</v>
      </c>
      <c r="D1544" s="124" t="s">
        <v>2780</v>
      </c>
    </row>
    <row r="1545" spans="1:4" ht="43.5" customHeight="1">
      <c r="A1545" s="126" t="s">
        <v>2776</v>
      </c>
      <c r="B1545" s="129">
        <v>2350543</v>
      </c>
      <c r="C1545" s="127">
        <v>16730</v>
      </c>
      <c r="D1545" s="126" t="s">
        <v>2776</v>
      </c>
    </row>
    <row r="1546" spans="1:4" ht="43.5" customHeight="1">
      <c r="A1546" s="124" t="s">
        <v>2775</v>
      </c>
      <c r="B1546" s="128">
        <v>2350544</v>
      </c>
      <c r="C1546" s="125">
        <v>20912.5</v>
      </c>
      <c r="D1546" s="124" t="s">
        <v>2775</v>
      </c>
    </row>
    <row r="1547" spans="1:4" ht="43.5" customHeight="1">
      <c r="A1547" s="126" t="s">
        <v>2783</v>
      </c>
      <c r="B1547" s="129">
        <v>2350557</v>
      </c>
      <c r="C1547" s="127">
        <v>16658.599999999999</v>
      </c>
      <c r="D1547" s="126" t="s">
        <v>2783</v>
      </c>
    </row>
    <row r="1548" spans="1:4" ht="43.5" customHeight="1">
      <c r="A1548" s="124" t="s">
        <v>2784</v>
      </c>
      <c r="B1548" s="128">
        <v>2350558</v>
      </c>
      <c r="C1548" s="125">
        <v>30516.499999999996</v>
      </c>
      <c r="D1548" s="124" t="s">
        <v>2784</v>
      </c>
    </row>
    <row r="1549" spans="1:4" ht="43.5" customHeight="1">
      <c r="A1549" s="126" t="s">
        <v>2785</v>
      </c>
      <c r="B1549" s="129">
        <v>2350559</v>
      </c>
      <c r="C1549" s="127">
        <v>47203.1</v>
      </c>
      <c r="D1549" s="126" t="s">
        <v>2785</v>
      </c>
    </row>
    <row r="1550" spans="1:4" ht="43.5" customHeight="1">
      <c r="A1550" s="124" t="s">
        <v>2786</v>
      </c>
      <c r="B1550" s="128">
        <v>2350560</v>
      </c>
      <c r="C1550" s="125">
        <v>63606.899999999994</v>
      </c>
      <c r="D1550" s="124" t="s">
        <v>2786</v>
      </c>
    </row>
    <row r="1551" spans="1:4" ht="43.5" customHeight="1">
      <c r="A1551" s="126" t="s">
        <v>2782</v>
      </c>
      <c r="B1551" s="129">
        <v>2350561</v>
      </c>
      <c r="C1551" s="127">
        <v>16730</v>
      </c>
      <c r="D1551" s="126" t="s">
        <v>2782</v>
      </c>
    </row>
    <row r="1552" spans="1:4" ht="43.5" customHeight="1">
      <c r="A1552" s="124" t="s">
        <v>2781</v>
      </c>
      <c r="B1552" s="128">
        <v>2350562</v>
      </c>
      <c r="C1552" s="125">
        <v>20912.5</v>
      </c>
      <c r="D1552" s="124" t="s">
        <v>2781</v>
      </c>
    </row>
    <row r="1553" spans="1:4" ht="43.5" customHeight="1">
      <c r="A1553" s="126" t="s">
        <v>2789</v>
      </c>
      <c r="B1553" s="129">
        <v>2350575</v>
      </c>
      <c r="C1553" s="127">
        <v>16658.599999999999</v>
      </c>
      <c r="D1553" s="126" t="s">
        <v>2789</v>
      </c>
    </row>
    <row r="1554" spans="1:4" ht="43.5" customHeight="1">
      <c r="A1554" s="124" t="s">
        <v>2790</v>
      </c>
      <c r="B1554" s="128">
        <v>2350576</v>
      </c>
      <c r="C1554" s="125">
        <v>30516.499999999996</v>
      </c>
      <c r="D1554" s="124" t="s">
        <v>2790</v>
      </c>
    </row>
    <row r="1555" spans="1:4" ht="43.5" customHeight="1">
      <c r="A1555" s="126" t="s">
        <v>2791</v>
      </c>
      <c r="B1555" s="129">
        <v>2350577</v>
      </c>
      <c r="C1555" s="127">
        <v>47203.1</v>
      </c>
      <c r="D1555" s="126" t="s">
        <v>2791</v>
      </c>
    </row>
    <row r="1556" spans="1:4" ht="43.5" customHeight="1">
      <c r="A1556" s="124" t="s">
        <v>2792</v>
      </c>
      <c r="B1556" s="128">
        <v>2350578</v>
      </c>
      <c r="C1556" s="125">
        <v>63606.899999999994</v>
      </c>
      <c r="D1556" s="124" t="s">
        <v>2792</v>
      </c>
    </row>
    <row r="1557" spans="1:4" ht="43.5" customHeight="1">
      <c r="A1557" s="126" t="s">
        <v>2788</v>
      </c>
      <c r="B1557" s="129">
        <v>2350579</v>
      </c>
      <c r="C1557" s="127">
        <v>21749</v>
      </c>
      <c r="D1557" s="126" t="s">
        <v>2788</v>
      </c>
    </row>
    <row r="1558" spans="1:4" ht="43.5" customHeight="1">
      <c r="A1558" s="124" t="s">
        <v>2787</v>
      </c>
      <c r="B1558" s="128">
        <v>2350580</v>
      </c>
      <c r="C1558" s="125">
        <v>27186.6</v>
      </c>
      <c r="D1558" s="124" t="s">
        <v>2787</v>
      </c>
    </row>
    <row r="1559" spans="1:4" ht="43.5" customHeight="1">
      <c r="A1559" s="126" t="s">
        <v>2759</v>
      </c>
      <c r="B1559" s="129">
        <v>2350870</v>
      </c>
      <c r="C1559" s="127">
        <v>11356.8</v>
      </c>
      <c r="D1559" s="126" t="s">
        <v>2759</v>
      </c>
    </row>
    <row r="1560" spans="1:4" ht="43.5" customHeight="1">
      <c r="A1560" s="124" t="s">
        <v>2760</v>
      </c>
      <c r="B1560" s="128">
        <v>2350871</v>
      </c>
      <c r="C1560" s="125">
        <v>18919.599999999999</v>
      </c>
      <c r="D1560" s="124" t="s">
        <v>2760</v>
      </c>
    </row>
    <row r="1561" spans="1:4" ht="43.5" customHeight="1">
      <c r="A1561" s="126" t="s">
        <v>2761</v>
      </c>
      <c r="B1561" s="129">
        <v>2350872</v>
      </c>
      <c r="C1561" s="127">
        <v>28403.899999999998</v>
      </c>
      <c r="D1561" s="126" t="s">
        <v>2761</v>
      </c>
    </row>
    <row r="1562" spans="1:4" ht="43.5" customHeight="1">
      <c r="A1562" s="124" t="s">
        <v>2762</v>
      </c>
      <c r="B1562" s="128">
        <v>2350873</v>
      </c>
      <c r="C1562" s="125">
        <v>37839.199999999997</v>
      </c>
      <c r="D1562" s="124" t="s">
        <v>2762</v>
      </c>
    </row>
    <row r="1563" spans="1:4" ht="43.5" customHeight="1">
      <c r="A1563" s="126" t="s">
        <v>2758</v>
      </c>
      <c r="B1563" s="129">
        <v>2350874</v>
      </c>
      <c r="C1563" s="127">
        <v>14774.199999999999</v>
      </c>
      <c r="D1563" s="126" t="s">
        <v>2758</v>
      </c>
    </row>
    <row r="1564" spans="1:4" ht="43.5" customHeight="1">
      <c r="A1564" s="124" t="s">
        <v>2757</v>
      </c>
      <c r="B1564" s="128">
        <v>2350875</v>
      </c>
      <c r="C1564" s="125">
        <v>18467.399999999998</v>
      </c>
      <c r="D1564" s="124" t="s">
        <v>2757</v>
      </c>
    </row>
    <row r="1565" spans="1:4" ht="43.5" customHeight="1">
      <c r="A1565" s="126" t="s">
        <v>2765</v>
      </c>
      <c r="B1565" s="129">
        <v>2350888</v>
      </c>
      <c r="C1565" s="127">
        <v>11356.8</v>
      </c>
      <c r="D1565" s="126" t="s">
        <v>2765</v>
      </c>
    </row>
    <row r="1566" spans="1:4" ht="43.5" customHeight="1">
      <c r="A1566" s="124" t="s">
        <v>2766</v>
      </c>
      <c r="B1566" s="128">
        <v>2350889</v>
      </c>
      <c r="C1566" s="125">
        <v>18919.599999999999</v>
      </c>
      <c r="D1566" s="124" t="s">
        <v>2766</v>
      </c>
    </row>
    <row r="1567" spans="1:4" ht="43.5" customHeight="1">
      <c r="A1567" s="126" t="s">
        <v>2767</v>
      </c>
      <c r="B1567" s="129">
        <v>2350890</v>
      </c>
      <c r="C1567" s="127">
        <v>28403.899999999998</v>
      </c>
      <c r="D1567" s="126" t="s">
        <v>2767</v>
      </c>
    </row>
    <row r="1568" spans="1:4" ht="43.5" customHeight="1">
      <c r="A1568" s="124" t="s">
        <v>2768</v>
      </c>
      <c r="B1568" s="128">
        <v>2350891</v>
      </c>
      <c r="C1568" s="125">
        <v>37839.199999999997</v>
      </c>
      <c r="D1568" s="124" t="s">
        <v>2768</v>
      </c>
    </row>
    <row r="1569" spans="1:4" ht="43.5" customHeight="1">
      <c r="A1569" s="126" t="s">
        <v>2764</v>
      </c>
      <c r="B1569" s="129">
        <v>2350892</v>
      </c>
      <c r="C1569" s="127">
        <v>14774.199999999999</v>
      </c>
      <c r="D1569" s="126" t="s">
        <v>2764</v>
      </c>
    </row>
    <row r="1570" spans="1:4" ht="43.5" customHeight="1">
      <c r="A1570" s="124" t="s">
        <v>2763</v>
      </c>
      <c r="B1570" s="128">
        <v>2350893</v>
      </c>
      <c r="C1570" s="125">
        <v>18467.399999999998</v>
      </c>
      <c r="D1570" s="124" t="s">
        <v>2763</v>
      </c>
    </row>
    <row r="1571" spans="1:4" ht="43.5" customHeight="1">
      <c r="A1571" s="126" t="s">
        <v>2770</v>
      </c>
      <c r="B1571" s="129">
        <v>2350906</v>
      </c>
      <c r="C1571" s="127">
        <v>11356.8</v>
      </c>
      <c r="D1571" s="126" t="s">
        <v>2770</v>
      </c>
    </row>
    <row r="1572" spans="1:4" ht="43.5" customHeight="1">
      <c r="A1572" s="124" t="s">
        <v>2771</v>
      </c>
      <c r="B1572" s="128">
        <v>2350907</v>
      </c>
      <c r="C1572" s="125">
        <v>18919.599999999999</v>
      </c>
      <c r="D1572" s="124" t="s">
        <v>2771</v>
      </c>
    </row>
    <row r="1573" spans="1:4" ht="43.5" customHeight="1">
      <c r="A1573" s="126" t="s">
        <v>2772</v>
      </c>
      <c r="B1573" s="129">
        <v>2350908</v>
      </c>
      <c r="C1573" s="127">
        <v>28403.899999999998</v>
      </c>
      <c r="D1573" s="126" t="s">
        <v>2772</v>
      </c>
    </row>
    <row r="1574" spans="1:4" ht="43.5" customHeight="1">
      <c r="A1574" s="124" t="s">
        <v>2773</v>
      </c>
      <c r="B1574" s="128">
        <v>2350909</v>
      </c>
      <c r="C1574" s="125">
        <v>37839.199999999997</v>
      </c>
      <c r="D1574" s="124" t="s">
        <v>2773</v>
      </c>
    </row>
    <row r="1575" spans="1:4" ht="43.5" customHeight="1">
      <c r="A1575" s="126" t="s">
        <v>2769</v>
      </c>
      <c r="B1575" s="129">
        <v>2350910</v>
      </c>
      <c r="C1575" s="127">
        <v>14774.199999999999</v>
      </c>
      <c r="D1575" s="126" t="s">
        <v>2769</v>
      </c>
    </row>
    <row r="1576" spans="1:4" ht="43.5" customHeight="1">
      <c r="A1576" s="124" t="s">
        <v>2774</v>
      </c>
      <c r="B1576" s="128">
        <v>2350911</v>
      </c>
      <c r="C1576" s="125">
        <v>18467.399999999998</v>
      </c>
      <c r="D1576" s="124" t="s">
        <v>2774</v>
      </c>
    </row>
    <row r="1577" spans="1:4" ht="43.5" customHeight="1">
      <c r="A1577" s="126" t="s">
        <v>2747</v>
      </c>
      <c r="B1577" s="129">
        <v>2350932</v>
      </c>
      <c r="C1577" s="127">
        <v>2853.8999999999996</v>
      </c>
      <c r="D1577" s="126" t="s">
        <v>2747</v>
      </c>
    </row>
    <row r="1578" spans="1:4" ht="43.5" customHeight="1">
      <c r="A1578" s="124" t="s">
        <v>2748</v>
      </c>
      <c r="B1578" s="128">
        <v>2350933</v>
      </c>
      <c r="C1578" s="125">
        <v>5209.3999999999996</v>
      </c>
      <c r="D1578" s="124" t="s">
        <v>2748</v>
      </c>
    </row>
    <row r="1579" spans="1:4" ht="43.5" customHeight="1">
      <c r="A1579" s="126" t="s">
        <v>2749</v>
      </c>
      <c r="B1579" s="129">
        <v>2350934</v>
      </c>
      <c r="C1579" s="127">
        <v>9398.1999999999989</v>
      </c>
      <c r="D1579" s="126" t="s">
        <v>2749</v>
      </c>
    </row>
    <row r="1580" spans="1:4" ht="43.5" customHeight="1">
      <c r="A1580" s="124" t="s">
        <v>2750</v>
      </c>
      <c r="B1580" s="128">
        <v>2350935</v>
      </c>
      <c r="C1580" s="125">
        <v>13848.8</v>
      </c>
      <c r="D1580" s="124" t="s">
        <v>2750</v>
      </c>
    </row>
    <row r="1581" spans="1:4" ht="43.5" customHeight="1">
      <c r="A1581" s="126" t="s">
        <v>2746</v>
      </c>
      <c r="B1581" s="129">
        <v>2350936</v>
      </c>
      <c r="C1581" s="127">
        <v>3717.7</v>
      </c>
      <c r="D1581" s="126" t="s">
        <v>2746</v>
      </c>
    </row>
    <row r="1582" spans="1:4" ht="43.5" customHeight="1">
      <c r="A1582" s="124" t="s">
        <v>2745</v>
      </c>
      <c r="B1582" s="128">
        <v>2350937</v>
      </c>
      <c r="C1582" s="125">
        <v>4646.5999999999995</v>
      </c>
      <c r="D1582" s="124" t="s">
        <v>2745</v>
      </c>
    </row>
    <row r="1583" spans="1:4" ht="43.5" customHeight="1">
      <c r="A1583" s="126" t="s">
        <v>2753</v>
      </c>
      <c r="B1583" s="129">
        <v>2351016</v>
      </c>
      <c r="C1583" s="127">
        <v>2606.7999999999997</v>
      </c>
      <c r="D1583" s="126" t="s">
        <v>2753</v>
      </c>
    </row>
    <row r="1584" spans="1:4" ht="43.5" customHeight="1">
      <c r="A1584" s="124" t="s">
        <v>2754</v>
      </c>
      <c r="B1584" s="128">
        <v>2351017</v>
      </c>
      <c r="C1584" s="125">
        <v>5089</v>
      </c>
      <c r="D1584" s="124" t="s">
        <v>2754</v>
      </c>
    </row>
    <row r="1585" spans="1:4" ht="43.5" customHeight="1">
      <c r="A1585" s="126" t="s">
        <v>2755</v>
      </c>
      <c r="B1585" s="129">
        <v>2351018</v>
      </c>
      <c r="C1585" s="127">
        <v>9185.4</v>
      </c>
      <c r="D1585" s="126" t="s">
        <v>2755</v>
      </c>
    </row>
    <row r="1586" spans="1:4" ht="43.5" customHeight="1">
      <c r="A1586" s="124" t="s">
        <v>2756</v>
      </c>
      <c r="B1586" s="128">
        <v>2351019</v>
      </c>
      <c r="C1586" s="125">
        <v>15681.4</v>
      </c>
      <c r="D1586" s="124" t="s">
        <v>2756</v>
      </c>
    </row>
    <row r="1587" spans="1:4" ht="43.5" customHeight="1">
      <c r="A1587" s="126" t="s">
        <v>2752</v>
      </c>
      <c r="B1587" s="129">
        <v>2351020</v>
      </c>
      <c r="C1587" s="127">
        <v>4344.2</v>
      </c>
      <c r="D1587" s="126" t="s">
        <v>2752</v>
      </c>
    </row>
    <row r="1588" spans="1:4" ht="43.5" customHeight="1">
      <c r="A1588" s="124" t="s">
        <v>2751</v>
      </c>
      <c r="B1588" s="128">
        <v>2351021</v>
      </c>
      <c r="C1588" s="125">
        <v>5430.5999999999995</v>
      </c>
      <c r="D1588" s="124" t="s">
        <v>2751</v>
      </c>
    </row>
    <row r="1589" spans="1:4" ht="43.5" customHeight="1">
      <c r="A1589" s="126" t="s">
        <v>2741</v>
      </c>
      <c r="B1589" s="129">
        <v>2351516</v>
      </c>
      <c r="C1589" s="127">
        <v>16439.5</v>
      </c>
      <c r="D1589" s="126" t="s">
        <v>2741</v>
      </c>
    </row>
    <row r="1590" spans="1:4" ht="43.5" customHeight="1">
      <c r="A1590" s="124" t="s">
        <v>2742</v>
      </c>
      <c r="B1590" s="128">
        <v>2351517</v>
      </c>
      <c r="C1590" s="125">
        <v>27407.1</v>
      </c>
      <c r="D1590" s="124" t="s">
        <v>2742</v>
      </c>
    </row>
    <row r="1591" spans="1:4" ht="43.5" customHeight="1">
      <c r="A1591" s="126" t="s">
        <v>2743</v>
      </c>
      <c r="B1591" s="129">
        <v>2351518</v>
      </c>
      <c r="C1591" s="127">
        <v>41122.199999999997</v>
      </c>
      <c r="D1591" s="126" t="s">
        <v>2743</v>
      </c>
    </row>
    <row r="1592" spans="1:4" ht="43.5" customHeight="1">
      <c r="A1592" s="124" t="s">
        <v>2744</v>
      </c>
      <c r="B1592" s="128">
        <v>2351519</v>
      </c>
      <c r="C1592" s="125">
        <v>54813.5</v>
      </c>
      <c r="D1592" s="124" t="s">
        <v>2744</v>
      </c>
    </row>
    <row r="1593" spans="1:4" ht="43.5" customHeight="1">
      <c r="A1593" s="126" t="s">
        <v>2740</v>
      </c>
      <c r="B1593" s="129">
        <v>2351520</v>
      </c>
      <c r="C1593" s="127">
        <v>21378</v>
      </c>
      <c r="D1593" s="126" t="s">
        <v>2740</v>
      </c>
    </row>
    <row r="1594" spans="1:4" ht="43.5" customHeight="1">
      <c r="A1594" s="124" t="s">
        <v>2739</v>
      </c>
      <c r="B1594" s="128">
        <v>2351521</v>
      </c>
      <c r="C1594" s="125">
        <v>26722.5</v>
      </c>
      <c r="D1594" s="124" t="s">
        <v>2739</v>
      </c>
    </row>
    <row r="1595" spans="1:4" ht="43.5" customHeight="1">
      <c r="A1595" s="126" t="s">
        <v>2795</v>
      </c>
      <c r="B1595" s="129">
        <v>2351544</v>
      </c>
      <c r="C1595" s="127">
        <v>37790.899999999994</v>
      </c>
      <c r="D1595" s="126" t="s">
        <v>2795</v>
      </c>
    </row>
    <row r="1596" spans="1:4" ht="43.5" customHeight="1">
      <c r="A1596" s="124" t="s">
        <v>2796</v>
      </c>
      <c r="B1596" s="128">
        <v>2351545</v>
      </c>
      <c r="C1596" s="125">
        <v>62984.6</v>
      </c>
      <c r="D1596" s="124" t="s">
        <v>2796</v>
      </c>
    </row>
    <row r="1597" spans="1:4" ht="43.5" customHeight="1">
      <c r="A1597" s="126" t="s">
        <v>2797</v>
      </c>
      <c r="B1597" s="129">
        <v>2351546</v>
      </c>
      <c r="C1597" s="127">
        <v>94476.9</v>
      </c>
      <c r="D1597" s="126" t="s">
        <v>2797</v>
      </c>
    </row>
    <row r="1598" spans="1:4" ht="43.5" customHeight="1">
      <c r="A1598" s="124" t="s">
        <v>2798</v>
      </c>
      <c r="B1598" s="128">
        <v>2351547</v>
      </c>
      <c r="C1598" s="125">
        <v>125969.2</v>
      </c>
      <c r="D1598" s="124" t="s">
        <v>2798</v>
      </c>
    </row>
    <row r="1599" spans="1:4" ht="43.5" customHeight="1">
      <c r="A1599" s="126" t="s">
        <v>2793</v>
      </c>
      <c r="B1599" s="129">
        <v>2351548</v>
      </c>
      <c r="C1599" s="127">
        <v>49257.599999999999</v>
      </c>
      <c r="D1599" s="126" t="s">
        <v>2793</v>
      </c>
    </row>
    <row r="1600" spans="1:4" ht="43.5" customHeight="1">
      <c r="A1600" s="124" t="s">
        <v>2794</v>
      </c>
      <c r="B1600" s="128">
        <v>2351549</v>
      </c>
      <c r="C1600" s="125">
        <v>61571.299999999996</v>
      </c>
      <c r="D1600" s="124" t="s">
        <v>2794</v>
      </c>
    </row>
    <row r="1601" spans="1:4" ht="43.5" customHeight="1">
      <c r="A1601" s="126" t="s">
        <v>2801</v>
      </c>
      <c r="B1601" s="129">
        <v>2351572</v>
      </c>
      <c r="C1601" s="127">
        <v>37790.899999999994</v>
      </c>
      <c r="D1601" s="126" t="s">
        <v>2801</v>
      </c>
    </row>
    <row r="1602" spans="1:4" ht="43.5" customHeight="1">
      <c r="A1602" s="124" t="s">
        <v>2802</v>
      </c>
      <c r="B1602" s="128">
        <v>2351573</v>
      </c>
      <c r="C1602" s="125">
        <v>62984.6</v>
      </c>
      <c r="D1602" s="124" t="s">
        <v>2802</v>
      </c>
    </row>
    <row r="1603" spans="1:4" ht="43.5" customHeight="1">
      <c r="A1603" s="126" t="s">
        <v>2803</v>
      </c>
      <c r="B1603" s="129">
        <v>2351574</v>
      </c>
      <c r="C1603" s="127">
        <v>94476.9</v>
      </c>
      <c r="D1603" s="126" t="s">
        <v>2803</v>
      </c>
    </row>
    <row r="1604" spans="1:4" ht="43.5" customHeight="1">
      <c r="A1604" s="124" t="s">
        <v>2804</v>
      </c>
      <c r="B1604" s="128">
        <v>2351575</v>
      </c>
      <c r="C1604" s="125">
        <v>125969.2</v>
      </c>
      <c r="D1604" s="124" t="s">
        <v>2804</v>
      </c>
    </row>
    <row r="1605" spans="1:4" ht="43.5" customHeight="1">
      <c r="A1605" s="126" t="s">
        <v>2799</v>
      </c>
      <c r="B1605" s="129">
        <v>2351576</v>
      </c>
      <c r="C1605" s="127">
        <v>49257.599999999999</v>
      </c>
      <c r="D1605" s="126" t="s">
        <v>2799</v>
      </c>
    </row>
    <row r="1606" spans="1:4" ht="43.5" customHeight="1">
      <c r="A1606" s="124" t="s">
        <v>2800</v>
      </c>
      <c r="B1606" s="128">
        <v>2351577</v>
      </c>
      <c r="C1606" s="125">
        <v>61571.299999999996</v>
      </c>
      <c r="D1606" s="124" t="s">
        <v>2800</v>
      </c>
    </row>
    <row r="1607" spans="1:4" ht="43.5" customHeight="1">
      <c r="A1607" s="126" t="s">
        <v>2807</v>
      </c>
      <c r="B1607" s="129">
        <v>2351600</v>
      </c>
      <c r="C1607" s="127">
        <v>37790.899999999994</v>
      </c>
      <c r="D1607" s="126" t="s">
        <v>2807</v>
      </c>
    </row>
    <row r="1608" spans="1:4" ht="43.5" customHeight="1">
      <c r="A1608" s="124" t="s">
        <v>2808</v>
      </c>
      <c r="B1608" s="128">
        <v>2351601</v>
      </c>
      <c r="C1608" s="125">
        <v>62984.6</v>
      </c>
      <c r="D1608" s="124" t="s">
        <v>2808</v>
      </c>
    </row>
    <row r="1609" spans="1:4" ht="43.5" customHeight="1">
      <c r="A1609" s="126" t="s">
        <v>2809</v>
      </c>
      <c r="B1609" s="129">
        <v>2351602</v>
      </c>
      <c r="C1609" s="127">
        <v>94476.9</v>
      </c>
      <c r="D1609" s="126" t="s">
        <v>2809</v>
      </c>
    </row>
    <row r="1610" spans="1:4" ht="43.5" customHeight="1">
      <c r="A1610" s="124" t="s">
        <v>2810</v>
      </c>
      <c r="B1610" s="128">
        <v>2351603</v>
      </c>
      <c r="C1610" s="125">
        <v>125969.2</v>
      </c>
      <c r="D1610" s="124" t="s">
        <v>2810</v>
      </c>
    </row>
    <row r="1611" spans="1:4" ht="43.5" customHeight="1">
      <c r="A1611" s="126" t="s">
        <v>2805</v>
      </c>
      <c r="B1611" s="129">
        <v>2351604</v>
      </c>
      <c r="C1611" s="127">
        <v>49257.599999999999</v>
      </c>
      <c r="D1611" s="126" t="s">
        <v>2805</v>
      </c>
    </row>
    <row r="1612" spans="1:4" ht="43.5" customHeight="1">
      <c r="A1612" s="124" t="s">
        <v>2806</v>
      </c>
      <c r="B1612" s="128">
        <v>2351605</v>
      </c>
      <c r="C1612" s="125">
        <v>61571.299999999996</v>
      </c>
      <c r="D1612" s="124" t="s">
        <v>2806</v>
      </c>
    </row>
    <row r="1613" spans="1:4" ht="43.5" customHeight="1">
      <c r="A1613" s="126" t="s">
        <v>2600</v>
      </c>
      <c r="B1613" s="129">
        <v>2352700</v>
      </c>
      <c r="C1613" s="127">
        <v>3720.4999999999995</v>
      </c>
      <c r="D1613" s="126" t="s">
        <v>2600</v>
      </c>
    </row>
    <row r="1614" spans="1:4" ht="43.5" customHeight="1">
      <c r="A1614" s="124" t="s">
        <v>2601</v>
      </c>
      <c r="B1614" s="128">
        <v>2352701</v>
      </c>
      <c r="C1614" s="125">
        <v>6249.5999999999995</v>
      </c>
      <c r="D1614" s="124" t="s">
        <v>2601</v>
      </c>
    </row>
    <row r="1615" spans="1:4" ht="43.5" customHeight="1">
      <c r="A1615" s="126" t="s">
        <v>2602</v>
      </c>
      <c r="B1615" s="129">
        <v>2352702</v>
      </c>
      <c r="C1615" s="127">
        <v>9362.5</v>
      </c>
      <c r="D1615" s="126" t="s">
        <v>2602</v>
      </c>
    </row>
    <row r="1616" spans="1:4" ht="43.5" customHeight="1">
      <c r="A1616" s="124" t="s">
        <v>2603</v>
      </c>
      <c r="B1616" s="128">
        <v>2352703</v>
      </c>
      <c r="C1616" s="125">
        <v>12475.4</v>
      </c>
      <c r="D1616" s="124" t="s">
        <v>2603</v>
      </c>
    </row>
    <row r="1617" spans="1:4" ht="43.5" customHeight="1">
      <c r="A1617" s="126" t="s">
        <v>2599</v>
      </c>
      <c r="B1617" s="129">
        <v>2352704</v>
      </c>
      <c r="C1617" s="127">
        <v>4874.0999999999995</v>
      </c>
      <c r="D1617" s="126" t="s">
        <v>2599</v>
      </c>
    </row>
    <row r="1618" spans="1:4" ht="43.5" customHeight="1">
      <c r="A1618" s="124" t="s">
        <v>2598</v>
      </c>
      <c r="B1618" s="128">
        <v>2352705</v>
      </c>
      <c r="C1618" s="125">
        <v>6092.7999999999993</v>
      </c>
      <c r="D1618" s="124" t="s">
        <v>2598</v>
      </c>
    </row>
    <row r="1619" spans="1:4" ht="43.5" customHeight="1">
      <c r="A1619" s="126" t="s">
        <v>2735</v>
      </c>
      <c r="B1619" s="129">
        <v>2352727</v>
      </c>
      <c r="C1619" s="127">
        <v>5339.5999999999995</v>
      </c>
      <c r="D1619" s="126" t="s">
        <v>2735</v>
      </c>
    </row>
    <row r="1620" spans="1:4" ht="43.5" customHeight="1">
      <c r="A1620" s="124" t="s">
        <v>2736</v>
      </c>
      <c r="B1620" s="128">
        <v>2352728</v>
      </c>
      <c r="C1620" s="125">
        <v>10700.199999999999</v>
      </c>
      <c r="D1620" s="124" t="s">
        <v>2736</v>
      </c>
    </row>
    <row r="1621" spans="1:4" ht="43.5" customHeight="1">
      <c r="A1621" s="126" t="s">
        <v>2737</v>
      </c>
      <c r="B1621" s="129">
        <v>2352729</v>
      </c>
      <c r="C1621" s="127">
        <v>16050.3</v>
      </c>
      <c r="D1621" s="126" t="s">
        <v>2737</v>
      </c>
    </row>
    <row r="1622" spans="1:4" ht="43.5" customHeight="1">
      <c r="A1622" s="124" t="s">
        <v>2738</v>
      </c>
      <c r="B1622" s="128">
        <v>2352730</v>
      </c>
      <c r="C1622" s="125">
        <v>21400.399999999998</v>
      </c>
      <c r="D1622" s="124" t="s">
        <v>2738</v>
      </c>
    </row>
    <row r="1623" spans="1:4" ht="43.5" customHeight="1">
      <c r="A1623" s="126" t="s">
        <v>2734</v>
      </c>
      <c r="B1623" s="129">
        <v>2352731</v>
      </c>
      <c r="C1623" s="127">
        <v>7054.5999999999995</v>
      </c>
      <c r="D1623" s="126" t="s">
        <v>2734</v>
      </c>
    </row>
    <row r="1624" spans="1:4" ht="43.5" customHeight="1">
      <c r="A1624" s="124" t="s">
        <v>2733</v>
      </c>
      <c r="B1624" s="128">
        <v>2352732</v>
      </c>
      <c r="C1624" s="125">
        <v>8818.5999999999985</v>
      </c>
      <c r="D1624" s="124" t="s">
        <v>2733</v>
      </c>
    </row>
    <row r="1625" spans="1:4" ht="43.5" customHeight="1">
      <c r="A1625" s="126" t="s">
        <v>2638</v>
      </c>
      <c r="B1625" s="129">
        <v>2352754</v>
      </c>
      <c r="C1625" s="127">
        <v>4755.7999999999993</v>
      </c>
      <c r="D1625" s="126" t="s">
        <v>2638</v>
      </c>
    </row>
    <row r="1626" spans="1:4" ht="43.5" customHeight="1">
      <c r="A1626" s="124" t="s">
        <v>2639</v>
      </c>
      <c r="B1626" s="128">
        <v>2352755</v>
      </c>
      <c r="C1626" s="125">
        <v>7786.0999999999995</v>
      </c>
      <c r="D1626" s="124" t="s">
        <v>2639</v>
      </c>
    </row>
    <row r="1627" spans="1:4" ht="43.5" customHeight="1">
      <c r="A1627" s="126" t="s">
        <v>2640</v>
      </c>
      <c r="B1627" s="129">
        <v>2352756</v>
      </c>
      <c r="C1627" s="127">
        <v>14399.699999999999</v>
      </c>
      <c r="D1627" s="126" t="s">
        <v>2640</v>
      </c>
    </row>
    <row r="1628" spans="1:4" ht="43.5" customHeight="1">
      <c r="A1628" s="124" t="s">
        <v>2641</v>
      </c>
      <c r="B1628" s="128">
        <v>2352757</v>
      </c>
      <c r="C1628" s="125">
        <v>22215.899999999998</v>
      </c>
      <c r="D1628" s="124" t="s">
        <v>2641</v>
      </c>
    </row>
    <row r="1629" spans="1:4" ht="43.5" customHeight="1">
      <c r="A1629" s="126" t="s">
        <v>2637</v>
      </c>
      <c r="B1629" s="129">
        <v>2352758</v>
      </c>
      <c r="C1629" s="127">
        <v>8264.9</v>
      </c>
      <c r="D1629" s="126" t="s">
        <v>2637</v>
      </c>
    </row>
    <row r="1630" spans="1:4" ht="43.5" customHeight="1">
      <c r="A1630" s="124" t="s">
        <v>2636</v>
      </c>
      <c r="B1630" s="128">
        <v>2352759</v>
      </c>
      <c r="C1630" s="125">
        <v>10330.599999999999</v>
      </c>
      <c r="D1630" s="124" t="s">
        <v>2636</v>
      </c>
    </row>
    <row r="1631" spans="1:4" ht="43.5" customHeight="1">
      <c r="A1631" s="126" t="s">
        <v>2606</v>
      </c>
      <c r="B1631" s="129">
        <v>2353754</v>
      </c>
      <c r="C1631" s="127">
        <v>8754.9</v>
      </c>
      <c r="D1631" s="126" t="s">
        <v>2606</v>
      </c>
    </row>
    <row r="1632" spans="1:4" ht="43.5" customHeight="1">
      <c r="A1632" s="124" t="s">
        <v>2607</v>
      </c>
      <c r="B1632" s="128">
        <v>2353755</v>
      </c>
      <c r="C1632" s="125">
        <v>14590.8</v>
      </c>
      <c r="D1632" s="124" t="s">
        <v>2607</v>
      </c>
    </row>
    <row r="1633" spans="1:4" ht="43.5" customHeight="1">
      <c r="A1633" s="126" t="s">
        <v>2608</v>
      </c>
      <c r="B1633" s="129">
        <v>2353756</v>
      </c>
      <c r="C1633" s="127">
        <v>21910.699999999997</v>
      </c>
      <c r="D1633" s="126" t="s">
        <v>2608</v>
      </c>
    </row>
    <row r="1634" spans="1:4" ht="43.5" customHeight="1">
      <c r="A1634" s="124" t="s">
        <v>2609</v>
      </c>
      <c r="B1634" s="128">
        <v>2353757</v>
      </c>
      <c r="C1634" s="125">
        <v>29964.199999999997</v>
      </c>
      <c r="D1634" s="124" t="s">
        <v>2609</v>
      </c>
    </row>
    <row r="1635" spans="1:4" ht="43.5" customHeight="1">
      <c r="A1635" s="126" t="s">
        <v>2604</v>
      </c>
      <c r="B1635" s="129">
        <v>2353758</v>
      </c>
      <c r="C1635" s="127">
        <v>11389</v>
      </c>
      <c r="D1635" s="126" t="s">
        <v>2604</v>
      </c>
    </row>
    <row r="1636" spans="1:4" ht="43.5" customHeight="1">
      <c r="A1636" s="124" t="s">
        <v>2605</v>
      </c>
      <c r="B1636" s="128">
        <v>2353759</v>
      </c>
      <c r="C1636" s="125">
        <v>14235.9</v>
      </c>
      <c r="D1636" s="124" t="s">
        <v>2605</v>
      </c>
    </row>
    <row r="1637" spans="1:4" ht="43.5" customHeight="1">
      <c r="A1637" s="126" t="s">
        <v>2650</v>
      </c>
      <c r="B1637" s="129">
        <v>2353776</v>
      </c>
      <c r="C1637" s="127">
        <v>19576.199999999997</v>
      </c>
      <c r="D1637" s="126" t="s">
        <v>2650</v>
      </c>
    </row>
    <row r="1638" spans="1:4" ht="43.5" customHeight="1">
      <c r="A1638" s="124" t="s">
        <v>2651</v>
      </c>
      <c r="B1638" s="128">
        <v>2353777</v>
      </c>
      <c r="C1638" s="125">
        <v>32635.399999999998</v>
      </c>
      <c r="D1638" s="124" t="s">
        <v>2651</v>
      </c>
    </row>
    <row r="1639" spans="1:4" ht="43.5" customHeight="1">
      <c r="A1639" s="126" t="s">
        <v>2652</v>
      </c>
      <c r="B1639" s="129">
        <v>2353778</v>
      </c>
      <c r="C1639" s="127">
        <v>48953.1</v>
      </c>
      <c r="D1639" s="126" t="s">
        <v>2652</v>
      </c>
    </row>
    <row r="1640" spans="1:4" ht="43.5" customHeight="1">
      <c r="A1640" s="124" t="s">
        <v>2653</v>
      </c>
      <c r="B1640" s="128">
        <v>2353779</v>
      </c>
      <c r="C1640" s="125">
        <v>71534.399999999994</v>
      </c>
      <c r="D1640" s="124" t="s">
        <v>2653</v>
      </c>
    </row>
    <row r="1641" spans="1:4" ht="43.5" customHeight="1">
      <c r="A1641" s="126" t="s">
        <v>2648</v>
      </c>
      <c r="B1641" s="129">
        <v>2353780</v>
      </c>
      <c r="C1641" s="127">
        <v>25456.199999999997</v>
      </c>
      <c r="D1641" s="126" t="s">
        <v>2648</v>
      </c>
    </row>
    <row r="1642" spans="1:4" ht="43.5" customHeight="1">
      <c r="A1642" s="124" t="s">
        <v>2649</v>
      </c>
      <c r="B1642" s="128">
        <v>2353781</v>
      </c>
      <c r="C1642" s="125">
        <v>31819.899999999998</v>
      </c>
      <c r="D1642" s="124" t="s">
        <v>2649</v>
      </c>
    </row>
    <row r="1643" spans="1:4" ht="43.5" customHeight="1">
      <c r="A1643" s="126" t="s">
        <v>2612</v>
      </c>
      <c r="B1643" s="129">
        <v>2353798</v>
      </c>
      <c r="C1643" s="127">
        <v>9657.1999999999989</v>
      </c>
      <c r="D1643" s="126" t="s">
        <v>2612</v>
      </c>
    </row>
    <row r="1644" spans="1:4" ht="43.5" customHeight="1">
      <c r="A1644" s="124" t="s">
        <v>2613</v>
      </c>
      <c r="B1644" s="128">
        <v>2353799</v>
      </c>
      <c r="C1644" s="125">
        <v>17535.699999999997</v>
      </c>
      <c r="D1644" s="124" t="s">
        <v>2613</v>
      </c>
    </row>
    <row r="1645" spans="1:4" ht="43.5" customHeight="1">
      <c r="A1645" s="126" t="s">
        <v>2614</v>
      </c>
      <c r="B1645" s="129">
        <v>2353800</v>
      </c>
      <c r="C1645" s="127">
        <v>26351.5</v>
      </c>
      <c r="D1645" s="126" t="s">
        <v>2614</v>
      </c>
    </row>
    <row r="1646" spans="1:4" ht="43.5" customHeight="1">
      <c r="A1646" s="124" t="s">
        <v>2615</v>
      </c>
      <c r="B1646" s="128">
        <v>2353801</v>
      </c>
      <c r="C1646" s="125">
        <v>36350.299999999996</v>
      </c>
      <c r="D1646" s="124" t="s">
        <v>2615</v>
      </c>
    </row>
    <row r="1647" spans="1:4" ht="43.5" customHeight="1">
      <c r="A1647" s="126" t="s">
        <v>2610</v>
      </c>
      <c r="B1647" s="129">
        <v>2353802</v>
      </c>
      <c r="C1647" s="127">
        <v>11979.8</v>
      </c>
      <c r="D1647" s="126" t="s">
        <v>2610</v>
      </c>
    </row>
    <row r="1648" spans="1:4" ht="43.5" customHeight="1">
      <c r="A1648" s="124" t="s">
        <v>2611</v>
      </c>
      <c r="B1648" s="128">
        <v>2353803</v>
      </c>
      <c r="C1648" s="125">
        <v>14975.099999999999</v>
      </c>
      <c r="D1648" s="124" t="s">
        <v>2611</v>
      </c>
    </row>
    <row r="1649" spans="1:4" ht="43.5" customHeight="1">
      <c r="A1649" s="126" t="s">
        <v>2654</v>
      </c>
      <c r="B1649" s="129">
        <v>2353820</v>
      </c>
      <c r="C1649" s="127">
        <v>24662.399999999998</v>
      </c>
      <c r="D1649" s="126" t="s">
        <v>2654</v>
      </c>
    </row>
    <row r="1650" spans="1:4" ht="43.5" customHeight="1">
      <c r="A1650" s="124" t="s">
        <v>2655</v>
      </c>
      <c r="B1650" s="128">
        <v>2353821</v>
      </c>
      <c r="C1650" s="125">
        <v>40714.799999999996</v>
      </c>
      <c r="D1650" s="124" t="s">
        <v>2655</v>
      </c>
    </row>
    <row r="1651" spans="1:4" ht="43.5" customHeight="1">
      <c r="A1651" s="126" t="s">
        <v>2656</v>
      </c>
      <c r="B1651" s="129">
        <v>2353822</v>
      </c>
      <c r="C1651" s="127">
        <v>60006.799999999996</v>
      </c>
      <c r="D1651" s="126" t="s">
        <v>2656</v>
      </c>
    </row>
    <row r="1652" spans="1:4" ht="43.5" customHeight="1">
      <c r="A1652" s="124" t="s">
        <v>2657</v>
      </c>
      <c r="B1652" s="128">
        <v>2353823</v>
      </c>
      <c r="C1652" s="125">
        <v>81953.2</v>
      </c>
      <c r="D1652" s="124" t="s">
        <v>2657</v>
      </c>
    </row>
    <row r="1653" spans="1:4" ht="43.5" customHeight="1">
      <c r="A1653" s="126" t="s">
        <v>2622</v>
      </c>
      <c r="B1653" s="129">
        <v>2353824</v>
      </c>
      <c r="C1653" s="127">
        <v>32068.399999999998</v>
      </c>
      <c r="D1653" s="126" t="s">
        <v>2622</v>
      </c>
    </row>
    <row r="1654" spans="1:4" ht="43.5" customHeight="1">
      <c r="A1654" s="124" t="s">
        <v>2623</v>
      </c>
      <c r="B1654" s="128">
        <v>2353825</v>
      </c>
      <c r="C1654" s="125">
        <v>40085.5</v>
      </c>
      <c r="D1654" s="124" t="s">
        <v>2623</v>
      </c>
    </row>
    <row r="1655" spans="1:4" ht="43.5" customHeight="1">
      <c r="A1655" s="126" t="s">
        <v>2618</v>
      </c>
      <c r="B1655" s="129">
        <v>2354207</v>
      </c>
      <c r="C1655" s="127">
        <v>18360.3</v>
      </c>
      <c r="D1655" s="126" t="s">
        <v>2618</v>
      </c>
    </row>
    <row r="1656" spans="1:4" ht="43.5" customHeight="1">
      <c r="A1656" s="124" t="s">
        <v>2619</v>
      </c>
      <c r="B1656" s="128">
        <v>2354208</v>
      </c>
      <c r="C1656" s="125">
        <v>30592.799999999999</v>
      </c>
      <c r="D1656" s="124" t="s">
        <v>2619</v>
      </c>
    </row>
    <row r="1657" spans="1:4" ht="43.5" customHeight="1">
      <c r="A1657" s="126" t="s">
        <v>2620</v>
      </c>
      <c r="B1657" s="129">
        <v>2354209</v>
      </c>
      <c r="C1657" s="127">
        <v>45888.5</v>
      </c>
      <c r="D1657" s="126" t="s">
        <v>2620</v>
      </c>
    </row>
    <row r="1658" spans="1:4" ht="43.5" customHeight="1">
      <c r="A1658" s="124" t="s">
        <v>2621</v>
      </c>
      <c r="B1658" s="128">
        <v>2354210</v>
      </c>
      <c r="C1658" s="125">
        <v>61184.899999999994</v>
      </c>
      <c r="D1658" s="124" t="s">
        <v>2621</v>
      </c>
    </row>
    <row r="1659" spans="1:4" ht="43.5" customHeight="1">
      <c r="A1659" s="126" t="s">
        <v>2616</v>
      </c>
      <c r="B1659" s="129">
        <v>2354211</v>
      </c>
      <c r="C1659" s="127">
        <v>23807</v>
      </c>
      <c r="D1659" s="126" t="s">
        <v>2616</v>
      </c>
    </row>
    <row r="1660" spans="1:4" ht="43.5" customHeight="1">
      <c r="A1660" s="124" t="s">
        <v>2617</v>
      </c>
      <c r="B1660" s="128">
        <v>2354212</v>
      </c>
      <c r="C1660" s="125">
        <v>29759.1</v>
      </c>
      <c r="D1660" s="124" t="s">
        <v>2617</v>
      </c>
    </row>
    <row r="1661" spans="1:4" ht="43.5" customHeight="1">
      <c r="A1661" s="126" t="s">
        <v>2660</v>
      </c>
      <c r="B1661" s="129">
        <v>2354235</v>
      </c>
      <c r="C1661" s="127">
        <v>43202.6</v>
      </c>
      <c r="D1661" s="126" t="s">
        <v>2660</v>
      </c>
    </row>
    <row r="1662" spans="1:4" ht="43.5" customHeight="1">
      <c r="A1662" s="124" t="s">
        <v>2661</v>
      </c>
      <c r="B1662" s="128">
        <v>2354236</v>
      </c>
      <c r="C1662" s="125">
        <v>79188.2</v>
      </c>
      <c r="D1662" s="124" t="s">
        <v>2661</v>
      </c>
    </row>
    <row r="1663" spans="1:4" ht="43.5" customHeight="1">
      <c r="A1663" s="126" t="s">
        <v>2662</v>
      </c>
      <c r="B1663" s="129">
        <v>2354237</v>
      </c>
      <c r="C1663" s="127">
        <v>134351</v>
      </c>
      <c r="D1663" s="126" t="s">
        <v>2662</v>
      </c>
    </row>
    <row r="1664" spans="1:4" ht="43.5" customHeight="1">
      <c r="A1664" s="124" t="s">
        <v>2663</v>
      </c>
      <c r="B1664" s="128">
        <v>2354238</v>
      </c>
      <c r="C1664" s="125">
        <v>203954.8</v>
      </c>
      <c r="D1664" s="124" t="s">
        <v>2663</v>
      </c>
    </row>
    <row r="1665" spans="1:4" ht="43.5" customHeight="1">
      <c r="A1665" s="126" t="s">
        <v>2658</v>
      </c>
      <c r="B1665" s="129">
        <v>2354239</v>
      </c>
      <c r="C1665" s="127">
        <v>56163.1</v>
      </c>
      <c r="D1665" s="126" t="s">
        <v>2658</v>
      </c>
    </row>
    <row r="1666" spans="1:4" ht="43.5" customHeight="1">
      <c r="A1666" s="124" t="s">
        <v>2659</v>
      </c>
      <c r="B1666" s="128">
        <v>2354240</v>
      </c>
      <c r="C1666" s="125">
        <v>70203.7</v>
      </c>
      <c r="D1666" s="124" t="s">
        <v>2659</v>
      </c>
    </row>
    <row r="1667" spans="1:4" ht="43.5" customHeight="1">
      <c r="A1667" s="126" t="s">
        <v>2666</v>
      </c>
      <c r="B1667" s="129">
        <v>2354263</v>
      </c>
      <c r="C1667" s="127">
        <v>48139.7</v>
      </c>
      <c r="D1667" s="126" t="s">
        <v>2666</v>
      </c>
    </row>
    <row r="1668" spans="1:4" ht="43.5" customHeight="1">
      <c r="A1668" s="124" t="s">
        <v>2667</v>
      </c>
      <c r="B1668" s="128">
        <v>2354264</v>
      </c>
      <c r="C1668" s="125">
        <v>88241.299999999988</v>
      </c>
      <c r="D1668" s="124" t="s">
        <v>2667</v>
      </c>
    </row>
    <row r="1669" spans="1:4" ht="43.5" customHeight="1">
      <c r="A1669" s="126" t="s">
        <v>2668</v>
      </c>
      <c r="B1669" s="129">
        <v>2354265</v>
      </c>
      <c r="C1669" s="127">
        <v>149590</v>
      </c>
      <c r="D1669" s="126" t="s">
        <v>2668</v>
      </c>
    </row>
    <row r="1670" spans="1:4" ht="43.5" customHeight="1">
      <c r="A1670" s="124" t="s">
        <v>2669</v>
      </c>
      <c r="B1670" s="128">
        <v>2354266</v>
      </c>
      <c r="C1670" s="125">
        <v>227101.69999999998</v>
      </c>
      <c r="D1670" s="124" t="s">
        <v>2669</v>
      </c>
    </row>
    <row r="1671" spans="1:4" ht="43.5" customHeight="1">
      <c r="A1671" s="126" t="s">
        <v>2664</v>
      </c>
      <c r="B1671" s="129">
        <v>2354267</v>
      </c>
      <c r="C1671" s="127">
        <v>62581.399999999994</v>
      </c>
      <c r="D1671" s="126" t="s">
        <v>2664</v>
      </c>
    </row>
    <row r="1672" spans="1:4" ht="43.5" customHeight="1">
      <c r="A1672" s="124" t="s">
        <v>2665</v>
      </c>
      <c r="B1672" s="128">
        <v>2354268</v>
      </c>
      <c r="C1672" s="125">
        <v>78227.099999999991</v>
      </c>
      <c r="D1672" s="124" t="s">
        <v>2665</v>
      </c>
    </row>
    <row r="1673" spans="1:4" ht="43.5" customHeight="1">
      <c r="A1673" s="126" t="s">
        <v>2672</v>
      </c>
      <c r="B1673" s="129">
        <v>2354291</v>
      </c>
      <c r="C1673" s="127">
        <v>53077.5</v>
      </c>
      <c r="D1673" s="126" t="s">
        <v>2672</v>
      </c>
    </row>
    <row r="1674" spans="1:4" ht="43.5" customHeight="1">
      <c r="A1674" s="124" t="s">
        <v>2673</v>
      </c>
      <c r="B1674" s="128">
        <v>2354292</v>
      </c>
      <c r="C1674" s="125">
        <v>97293.7</v>
      </c>
      <c r="D1674" s="124" t="s">
        <v>2673</v>
      </c>
    </row>
    <row r="1675" spans="1:4" ht="43.5" customHeight="1">
      <c r="A1675" s="126" t="s">
        <v>2674</v>
      </c>
      <c r="B1675" s="129">
        <v>2354293</v>
      </c>
      <c r="C1675" s="127">
        <v>164828.29999999999</v>
      </c>
      <c r="D1675" s="126" t="s">
        <v>2674</v>
      </c>
    </row>
    <row r="1676" spans="1:4" ht="43.5" customHeight="1">
      <c r="A1676" s="124" t="s">
        <v>2675</v>
      </c>
      <c r="B1676" s="128">
        <v>2354294</v>
      </c>
      <c r="C1676" s="125">
        <v>250247.9</v>
      </c>
      <c r="D1676" s="124" t="s">
        <v>2675</v>
      </c>
    </row>
    <row r="1677" spans="1:4" ht="43.5" customHeight="1">
      <c r="A1677" s="126" t="s">
        <v>2670</v>
      </c>
      <c r="B1677" s="129">
        <v>2354295</v>
      </c>
      <c r="C1677" s="127">
        <v>69000.399999999994</v>
      </c>
      <c r="D1677" s="126" t="s">
        <v>2670</v>
      </c>
    </row>
    <row r="1678" spans="1:4" ht="43.5" customHeight="1">
      <c r="A1678" s="124" t="s">
        <v>2671</v>
      </c>
      <c r="B1678" s="128">
        <v>2354296</v>
      </c>
      <c r="C1678" s="125">
        <v>86250.5</v>
      </c>
      <c r="D1678" s="124" t="s">
        <v>2671</v>
      </c>
    </row>
    <row r="1679" spans="1:4" ht="43.5" customHeight="1">
      <c r="A1679" s="126" t="s">
        <v>2644</v>
      </c>
      <c r="B1679" s="129">
        <v>2354319</v>
      </c>
      <c r="C1679" s="127">
        <v>7914.9</v>
      </c>
      <c r="D1679" s="126" t="s">
        <v>2644</v>
      </c>
    </row>
    <row r="1680" spans="1:4" ht="43.5" customHeight="1">
      <c r="A1680" s="124" t="s">
        <v>2645</v>
      </c>
      <c r="B1680" s="128">
        <v>2354320</v>
      </c>
      <c r="C1680" s="125">
        <v>14514.499999999998</v>
      </c>
      <c r="D1680" s="124" t="s">
        <v>2645</v>
      </c>
    </row>
    <row r="1681" spans="1:4" ht="43.5" customHeight="1">
      <c r="A1681" s="126" t="s">
        <v>2646</v>
      </c>
      <c r="B1681" s="129">
        <v>2354321</v>
      </c>
      <c r="C1681" s="127">
        <v>22397.899999999998</v>
      </c>
      <c r="D1681" s="126" t="s">
        <v>2646</v>
      </c>
    </row>
    <row r="1682" spans="1:4" ht="43.5" customHeight="1">
      <c r="A1682" s="124" t="s">
        <v>2647</v>
      </c>
      <c r="B1682" s="128">
        <v>2354322</v>
      </c>
      <c r="C1682" s="125">
        <v>31072.3</v>
      </c>
      <c r="D1682" s="124" t="s">
        <v>2647</v>
      </c>
    </row>
    <row r="1683" spans="1:4" ht="43.5" customHeight="1">
      <c r="A1683" s="126" t="s">
        <v>2642</v>
      </c>
      <c r="B1683" s="129">
        <v>2354323</v>
      </c>
      <c r="C1683" s="127">
        <v>16306.499999999998</v>
      </c>
      <c r="D1683" s="126" t="s">
        <v>2642</v>
      </c>
    </row>
    <row r="1684" spans="1:4" ht="43.5" customHeight="1">
      <c r="A1684" s="124" t="s">
        <v>2643</v>
      </c>
      <c r="B1684" s="128">
        <v>2354324</v>
      </c>
      <c r="C1684" s="125">
        <v>20383.3</v>
      </c>
      <c r="D1684" s="124" t="s">
        <v>2643</v>
      </c>
    </row>
    <row r="1685" spans="1:4" ht="43.5" customHeight="1">
      <c r="A1685" s="126" t="s">
        <v>2813</v>
      </c>
      <c r="B1685" s="129">
        <v>2354347</v>
      </c>
      <c r="C1685" s="127">
        <v>10117.099999999999</v>
      </c>
      <c r="D1685" s="126" t="s">
        <v>2813</v>
      </c>
    </row>
    <row r="1686" spans="1:4" ht="43.5" customHeight="1">
      <c r="A1686" s="124" t="s">
        <v>2814</v>
      </c>
      <c r="B1686" s="128">
        <v>2354348</v>
      </c>
      <c r="C1686" s="125">
        <v>20234.899999999998</v>
      </c>
      <c r="D1686" s="124" t="s">
        <v>2814</v>
      </c>
    </row>
    <row r="1687" spans="1:4" ht="43.5" customHeight="1">
      <c r="A1687" s="126" t="s">
        <v>2815</v>
      </c>
      <c r="B1687" s="129">
        <v>2354349</v>
      </c>
      <c r="C1687" s="127">
        <v>30351.999999999996</v>
      </c>
      <c r="D1687" s="126" t="s">
        <v>2815</v>
      </c>
    </row>
    <row r="1688" spans="1:4" ht="43.5" customHeight="1">
      <c r="A1688" s="124" t="s">
        <v>2816</v>
      </c>
      <c r="B1688" s="128">
        <v>2354350</v>
      </c>
      <c r="C1688" s="125">
        <v>40469.1</v>
      </c>
      <c r="D1688" s="124" t="s">
        <v>2816</v>
      </c>
    </row>
    <row r="1689" spans="1:4" ht="43.5" customHeight="1">
      <c r="A1689" s="126" t="s">
        <v>2812</v>
      </c>
      <c r="B1689" s="129">
        <v>2354351</v>
      </c>
      <c r="C1689" s="127">
        <v>12129.599999999999</v>
      </c>
      <c r="D1689" s="126" t="s">
        <v>2812</v>
      </c>
    </row>
    <row r="1690" spans="1:4" ht="43.5" customHeight="1">
      <c r="A1690" s="124" t="s">
        <v>2811</v>
      </c>
      <c r="B1690" s="128">
        <v>2354352</v>
      </c>
      <c r="C1690" s="125">
        <v>15161.999999999998</v>
      </c>
      <c r="D1690" s="124" t="s">
        <v>2811</v>
      </c>
    </row>
    <row r="1691" spans="1:4" ht="43.5" customHeight="1">
      <c r="A1691" s="124" t="s">
        <v>2817</v>
      </c>
      <c r="B1691" s="128">
        <v>2354996</v>
      </c>
      <c r="C1691" s="125">
        <v>3574.8999999999996</v>
      </c>
      <c r="D1691" s="124" t="s">
        <v>2817</v>
      </c>
    </row>
    <row r="1692" spans="1:4" ht="43.5" customHeight="1">
      <c r="A1692" s="126" t="s">
        <v>2818</v>
      </c>
      <c r="B1692" s="129">
        <v>2354997</v>
      </c>
      <c r="C1692" s="127">
        <v>5856.9</v>
      </c>
      <c r="D1692" s="126" t="s">
        <v>2818</v>
      </c>
    </row>
    <row r="1693" spans="1:4" ht="43.5" customHeight="1">
      <c r="A1693" s="124" t="s">
        <v>2819</v>
      </c>
      <c r="B1693" s="128">
        <v>2354998</v>
      </c>
      <c r="C1693" s="125">
        <v>8797.5999999999985</v>
      </c>
      <c r="D1693" s="124" t="s">
        <v>2819</v>
      </c>
    </row>
    <row r="1694" spans="1:4" ht="43.5" customHeight="1">
      <c r="A1694" s="126" t="s">
        <v>2820</v>
      </c>
      <c r="B1694" s="129">
        <v>2354999</v>
      </c>
      <c r="C1694" s="127">
        <v>11713.8</v>
      </c>
      <c r="D1694" s="126" t="s">
        <v>2820</v>
      </c>
    </row>
    <row r="1695" spans="1:4" ht="43.5" customHeight="1">
      <c r="A1695" s="124" t="s">
        <v>2829</v>
      </c>
      <c r="B1695" s="128">
        <v>2355000</v>
      </c>
      <c r="C1695" s="125">
        <v>4655</v>
      </c>
      <c r="D1695" s="124" t="s">
        <v>2829</v>
      </c>
    </row>
    <row r="1696" spans="1:4" ht="43.5" customHeight="1">
      <c r="A1696" s="126" t="s">
        <v>2830</v>
      </c>
      <c r="B1696" s="129">
        <v>2355001</v>
      </c>
      <c r="C1696" s="127">
        <v>5818.4</v>
      </c>
      <c r="D1696" s="126" t="s">
        <v>2830</v>
      </c>
    </row>
    <row r="1697" spans="1:4" ht="43.5" customHeight="1">
      <c r="A1697" s="124" t="s">
        <v>2831</v>
      </c>
      <c r="B1697" s="128">
        <v>2355024</v>
      </c>
      <c r="C1697" s="125">
        <v>5933.9</v>
      </c>
      <c r="D1697" s="124" t="s">
        <v>2831</v>
      </c>
    </row>
    <row r="1698" spans="1:4" ht="43.5" customHeight="1">
      <c r="A1698" s="126" t="s">
        <v>2832</v>
      </c>
      <c r="B1698" s="129">
        <v>2355025</v>
      </c>
      <c r="C1698" s="127">
        <v>9873.5</v>
      </c>
      <c r="D1698" s="126" t="s">
        <v>2832</v>
      </c>
    </row>
    <row r="1699" spans="1:4" ht="43.5" customHeight="1">
      <c r="A1699" s="124" t="s">
        <v>2833</v>
      </c>
      <c r="B1699" s="128">
        <v>2355026</v>
      </c>
      <c r="C1699" s="125">
        <v>14809.9</v>
      </c>
      <c r="D1699" s="124" t="s">
        <v>2833</v>
      </c>
    </row>
    <row r="1700" spans="1:4" ht="43.5" customHeight="1">
      <c r="A1700" s="126" t="s">
        <v>2834</v>
      </c>
      <c r="B1700" s="129">
        <v>2355027</v>
      </c>
      <c r="C1700" s="127">
        <v>19770.8</v>
      </c>
      <c r="D1700" s="126" t="s">
        <v>2834</v>
      </c>
    </row>
    <row r="1701" spans="1:4" ht="43.5" customHeight="1">
      <c r="A1701" s="124" t="s">
        <v>2835</v>
      </c>
      <c r="B1701" s="128">
        <v>2355028</v>
      </c>
      <c r="C1701" s="125">
        <v>7721.7</v>
      </c>
      <c r="D1701" s="124" t="s">
        <v>2835</v>
      </c>
    </row>
    <row r="1702" spans="1:4" ht="43.5" customHeight="1">
      <c r="A1702" s="126" t="s">
        <v>2836</v>
      </c>
      <c r="B1702" s="129">
        <v>2355029</v>
      </c>
      <c r="C1702" s="127">
        <v>9652.2999999999993</v>
      </c>
      <c r="D1702" s="126" t="s">
        <v>2836</v>
      </c>
    </row>
    <row r="1703" spans="1:4" ht="43.5" customHeight="1">
      <c r="A1703" s="124" t="s">
        <v>2821</v>
      </c>
      <c r="B1703" s="128">
        <v>2355052</v>
      </c>
      <c r="C1703" s="125">
        <v>10957.099999999999</v>
      </c>
      <c r="D1703" s="124" t="s">
        <v>2821</v>
      </c>
    </row>
    <row r="1704" spans="1:4" ht="43.5" customHeight="1">
      <c r="A1704" s="126" t="s">
        <v>2822</v>
      </c>
      <c r="B1704" s="129">
        <v>2355053</v>
      </c>
      <c r="C1704" s="127">
        <v>18244.099999999999</v>
      </c>
      <c r="D1704" s="126" t="s">
        <v>2822</v>
      </c>
    </row>
    <row r="1705" spans="1:4" ht="43.5" customHeight="1">
      <c r="A1705" s="124" t="s">
        <v>2823</v>
      </c>
      <c r="B1705" s="128">
        <v>2355054</v>
      </c>
      <c r="C1705" s="125">
        <v>27410.6</v>
      </c>
      <c r="D1705" s="124" t="s">
        <v>2823</v>
      </c>
    </row>
    <row r="1706" spans="1:4" ht="43.5" customHeight="1">
      <c r="A1706" s="126" t="s">
        <v>2824</v>
      </c>
      <c r="B1706" s="129">
        <v>2355055</v>
      </c>
      <c r="C1706" s="127">
        <v>36533</v>
      </c>
      <c r="D1706" s="126" t="s">
        <v>2824</v>
      </c>
    </row>
    <row r="1707" spans="1:4" ht="43.5" customHeight="1">
      <c r="A1707" s="124" t="s">
        <v>2837</v>
      </c>
      <c r="B1707" s="128">
        <v>2355056</v>
      </c>
      <c r="C1707" s="125">
        <v>10950.8</v>
      </c>
      <c r="D1707" s="124" t="s">
        <v>2837</v>
      </c>
    </row>
    <row r="1708" spans="1:4" ht="43.5" customHeight="1">
      <c r="A1708" s="126" t="s">
        <v>2838</v>
      </c>
      <c r="B1708" s="129">
        <v>2355057</v>
      </c>
      <c r="C1708" s="127">
        <v>13688.5</v>
      </c>
      <c r="D1708" s="126" t="s">
        <v>2838</v>
      </c>
    </row>
    <row r="1709" spans="1:4" ht="43.5" customHeight="1">
      <c r="A1709" s="124" t="s">
        <v>2825</v>
      </c>
      <c r="B1709" s="128">
        <v>2355080</v>
      </c>
      <c r="C1709" s="125">
        <v>10957.099999999999</v>
      </c>
      <c r="D1709" s="124" t="s">
        <v>2825</v>
      </c>
    </row>
    <row r="1710" spans="1:4" ht="43.5" customHeight="1">
      <c r="A1710" s="126" t="s">
        <v>2826</v>
      </c>
      <c r="B1710" s="129">
        <v>2355081</v>
      </c>
      <c r="C1710" s="127">
        <v>18244.099999999999</v>
      </c>
      <c r="D1710" s="126" t="s">
        <v>2826</v>
      </c>
    </row>
    <row r="1711" spans="1:4" ht="43.5" customHeight="1">
      <c r="A1711" s="124" t="s">
        <v>2827</v>
      </c>
      <c r="B1711" s="128">
        <v>2355082</v>
      </c>
      <c r="C1711" s="125">
        <v>27410.6</v>
      </c>
      <c r="D1711" s="124" t="s">
        <v>2827</v>
      </c>
    </row>
    <row r="1712" spans="1:4" ht="43.5" customHeight="1">
      <c r="A1712" s="126" t="s">
        <v>2828</v>
      </c>
      <c r="B1712" s="129">
        <v>2355083</v>
      </c>
      <c r="C1712" s="127">
        <v>36533</v>
      </c>
      <c r="D1712" s="126" t="s">
        <v>2828</v>
      </c>
    </row>
    <row r="1713" spans="1:4" ht="43.5" customHeight="1">
      <c r="A1713" s="124" t="s">
        <v>2839</v>
      </c>
      <c r="B1713" s="128">
        <v>2355084</v>
      </c>
      <c r="C1713" s="125">
        <v>10950.8</v>
      </c>
      <c r="D1713" s="124" t="s">
        <v>2839</v>
      </c>
    </row>
    <row r="1714" spans="1:4" ht="43.5" customHeight="1">
      <c r="A1714" s="126" t="s">
        <v>2840</v>
      </c>
      <c r="B1714" s="129">
        <v>2355085</v>
      </c>
      <c r="C1714" s="127">
        <v>13688.5</v>
      </c>
      <c r="D1714" s="126" t="s">
        <v>2840</v>
      </c>
    </row>
    <row r="1715" spans="1:4" ht="43.5" customHeight="1">
      <c r="A1715" s="124" t="s">
        <v>2841</v>
      </c>
      <c r="B1715" s="128">
        <v>2355970</v>
      </c>
      <c r="C1715" s="125">
        <v>2688.7</v>
      </c>
      <c r="D1715" s="124" t="s">
        <v>2841</v>
      </c>
    </row>
    <row r="1716" spans="1:4" ht="43.5" customHeight="1">
      <c r="A1716" s="126" t="s">
        <v>2842</v>
      </c>
      <c r="B1716" s="129">
        <v>2355971</v>
      </c>
      <c r="C1716" s="127">
        <v>5377.4</v>
      </c>
      <c r="D1716" s="126" t="s">
        <v>2842</v>
      </c>
    </row>
    <row r="1717" spans="1:4" ht="43.5" customHeight="1">
      <c r="A1717" s="124" t="s">
        <v>2843</v>
      </c>
      <c r="B1717" s="128">
        <v>2355972</v>
      </c>
      <c r="C1717" s="125">
        <v>8080.7999999999993</v>
      </c>
      <c r="D1717" s="124" t="s">
        <v>2843</v>
      </c>
    </row>
    <row r="1718" spans="1:4" ht="43.5" customHeight="1">
      <c r="A1718" s="126" t="s">
        <v>2844</v>
      </c>
      <c r="B1718" s="129">
        <v>2355973</v>
      </c>
      <c r="C1718" s="127">
        <v>10754.099999999999</v>
      </c>
      <c r="D1718" s="126" t="s">
        <v>2844</v>
      </c>
    </row>
    <row r="1719" spans="1:4" ht="43.5" customHeight="1">
      <c r="A1719" s="124" t="s">
        <v>2845</v>
      </c>
      <c r="B1719" s="128">
        <v>2355974</v>
      </c>
      <c r="C1719" s="125">
        <v>3238.2</v>
      </c>
      <c r="D1719" s="124" t="s">
        <v>2845</v>
      </c>
    </row>
    <row r="1720" spans="1:4" ht="43.5" customHeight="1">
      <c r="A1720" s="126" t="s">
        <v>2846</v>
      </c>
      <c r="B1720" s="129">
        <v>2355975</v>
      </c>
      <c r="C1720" s="127">
        <v>4047.3999999999996</v>
      </c>
      <c r="D1720" s="126" t="s">
        <v>2846</v>
      </c>
    </row>
    <row r="1721" spans="1:4" ht="43.5" customHeight="1">
      <c r="A1721" s="124" t="s">
        <v>2847</v>
      </c>
      <c r="B1721" s="128">
        <v>2356016</v>
      </c>
      <c r="C1721" s="125">
        <v>3639.2999999999997</v>
      </c>
      <c r="D1721" s="124" t="s">
        <v>2847</v>
      </c>
    </row>
    <row r="1722" spans="1:4" ht="43.5" customHeight="1">
      <c r="A1722" s="126" t="s">
        <v>2848</v>
      </c>
      <c r="B1722" s="129">
        <v>2356017</v>
      </c>
      <c r="C1722" s="127">
        <v>7278.5999999999995</v>
      </c>
      <c r="D1722" s="126" t="s">
        <v>2848</v>
      </c>
    </row>
    <row r="1723" spans="1:4" ht="43.5" customHeight="1">
      <c r="A1723" s="124" t="s">
        <v>2849</v>
      </c>
      <c r="B1723" s="128">
        <v>2356018</v>
      </c>
      <c r="C1723" s="125">
        <v>10932.599999999999</v>
      </c>
      <c r="D1723" s="124" t="s">
        <v>2849</v>
      </c>
    </row>
    <row r="1724" spans="1:4" ht="43.5" customHeight="1">
      <c r="A1724" s="126" t="s">
        <v>2850</v>
      </c>
      <c r="B1724" s="129">
        <v>2356019</v>
      </c>
      <c r="C1724" s="127">
        <v>14556.499999999998</v>
      </c>
      <c r="D1724" s="126" t="s">
        <v>2850</v>
      </c>
    </row>
    <row r="1725" spans="1:4" ht="43.5" customHeight="1">
      <c r="A1725" s="124" t="s">
        <v>2851</v>
      </c>
      <c r="B1725" s="128">
        <v>2356020</v>
      </c>
      <c r="C1725" s="125">
        <v>4367.2999999999993</v>
      </c>
      <c r="D1725" s="124" t="s">
        <v>2851</v>
      </c>
    </row>
    <row r="1726" spans="1:4" ht="43.5" customHeight="1">
      <c r="A1726" s="126" t="s">
        <v>2852</v>
      </c>
      <c r="B1726" s="129">
        <v>2356021</v>
      </c>
      <c r="C1726" s="127">
        <v>5458.5999999999995</v>
      </c>
      <c r="D1726" s="126" t="s">
        <v>2852</v>
      </c>
    </row>
    <row r="1727" spans="1:4" ht="43.5" customHeight="1">
      <c r="A1727" s="124" t="s">
        <v>2853</v>
      </c>
      <c r="B1727" s="128">
        <v>2355108</v>
      </c>
      <c r="C1727" s="125">
        <v>11868.5</v>
      </c>
      <c r="D1727" s="124" t="s">
        <v>2853</v>
      </c>
    </row>
    <row r="1728" spans="1:4" ht="43.5" customHeight="1">
      <c r="A1728" s="126" t="s">
        <v>2854</v>
      </c>
      <c r="B1728" s="129">
        <v>2355109</v>
      </c>
      <c r="C1728" s="127">
        <v>23736.3</v>
      </c>
      <c r="D1728" s="126" t="s">
        <v>2854</v>
      </c>
    </row>
    <row r="1729" spans="1:4" ht="43.5" customHeight="1">
      <c r="A1729" s="124" t="s">
        <v>2855</v>
      </c>
      <c r="B1729" s="128">
        <v>2355110</v>
      </c>
      <c r="C1729" s="125">
        <v>35619.5</v>
      </c>
      <c r="D1729" s="124" t="s">
        <v>2855</v>
      </c>
    </row>
    <row r="1730" spans="1:4" ht="43.5" customHeight="1">
      <c r="A1730" s="126" t="s">
        <v>2856</v>
      </c>
      <c r="B1730" s="129">
        <v>2355111</v>
      </c>
      <c r="C1730" s="127">
        <v>47473.299999999996</v>
      </c>
      <c r="D1730" s="126" t="s">
        <v>2856</v>
      </c>
    </row>
    <row r="1731" spans="1:4" ht="43.5" customHeight="1">
      <c r="A1731" s="124" t="s">
        <v>2857</v>
      </c>
      <c r="B1731" s="128">
        <v>2355112</v>
      </c>
      <c r="C1731" s="125">
        <v>14230.3</v>
      </c>
      <c r="D1731" s="124" t="s">
        <v>2857</v>
      </c>
    </row>
    <row r="1732" spans="1:4" ht="43.5" customHeight="1">
      <c r="A1732" s="126" t="s">
        <v>2858</v>
      </c>
      <c r="B1732" s="129">
        <v>2355113</v>
      </c>
      <c r="C1732" s="127">
        <v>17787.699999999997</v>
      </c>
      <c r="D1732" s="126" t="s">
        <v>2858</v>
      </c>
    </row>
    <row r="1733" spans="1:4" ht="43.5" customHeight="1">
      <c r="A1733" s="124" t="s">
        <v>2859</v>
      </c>
      <c r="B1733" s="128">
        <v>2355136</v>
      </c>
      <c r="C1733" s="125">
        <v>11868.5</v>
      </c>
      <c r="D1733" s="124" t="s">
        <v>2859</v>
      </c>
    </row>
    <row r="1734" spans="1:4" ht="43.5" customHeight="1">
      <c r="A1734" s="126" t="s">
        <v>2860</v>
      </c>
      <c r="B1734" s="129">
        <v>2355137</v>
      </c>
      <c r="C1734" s="127">
        <v>23736.3</v>
      </c>
      <c r="D1734" s="126" t="s">
        <v>2860</v>
      </c>
    </row>
    <row r="1735" spans="1:4" ht="43.5" customHeight="1">
      <c r="A1735" s="124" t="s">
        <v>2861</v>
      </c>
      <c r="B1735" s="128">
        <v>2355138</v>
      </c>
      <c r="C1735" s="125">
        <v>35619.5</v>
      </c>
      <c r="D1735" s="124" t="s">
        <v>2861</v>
      </c>
    </row>
    <row r="1736" spans="1:4" ht="43.5" customHeight="1">
      <c r="A1736" s="126" t="s">
        <v>2862</v>
      </c>
      <c r="B1736" s="129">
        <v>2355139</v>
      </c>
      <c r="C1736" s="127">
        <v>47473.299999999996</v>
      </c>
      <c r="D1736" s="126" t="s">
        <v>2862</v>
      </c>
    </row>
    <row r="1737" spans="1:4" ht="43.5" customHeight="1">
      <c r="A1737" s="124" t="s">
        <v>2863</v>
      </c>
      <c r="B1737" s="128">
        <v>2355140</v>
      </c>
      <c r="C1737" s="125">
        <v>14230.3</v>
      </c>
      <c r="D1737" s="124" t="s">
        <v>2863</v>
      </c>
    </row>
    <row r="1738" spans="1:4" ht="43.5" customHeight="1">
      <c r="A1738" s="126" t="s">
        <v>2864</v>
      </c>
      <c r="B1738" s="129">
        <v>2355141</v>
      </c>
      <c r="C1738" s="127">
        <v>17787.699999999997</v>
      </c>
      <c r="D1738" s="126" t="s">
        <v>2864</v>
      </c>
    </row>
    <row r="1739" spans="1:4" ht="43.5" customHeight="1">
      <c r="A1739" s="124" t="s">
        <v>2865</v>
      </c>
      <c r="B1739" s="128">
        <v>2355164</v>
      </c>
      <c r="C1739" s="125">
        <v>11868.5</v>
      </c>
      <c r="D1739" s="124" t="s">
        <v>2865</v>
      </c>
    </row>
    <row r="1740" spans="1:4" ht="43.5" customHeight="1">
      <c r="A1740" s="126" t="s">
        <v>2866</v>
      </c>
      <c r="B1740" s="129">
        <v>2355165</v>
      </c>
      <c r="C1740" s="127">
        <v>23736.3</v>
      </c>
      <c r="D1740" s="126" t="s">
        <v>2866</v>
      </c>
    </row>
    <row r="1741" spans="1:4" ht="43.5" customHeight="1">
      <c r="A1741" s="124" t="s">
        <v>2867</v>
      </c>
      <c r="B1741" s="128">
        <v>2355166</v>
      </c>
      <c r="C1741" s="125">
        <v>35619.5</v>
      </c>
      <c r="D1741" s="124" t="s">
        <v>2867</v>
      </c>
    </row>
    <row r="1742" spans="1:4" ht="43.5" customHeight="1">
      <c r="A1742" s="126" t="s">
        <v>2868</v>
      </c>
      <c r="B1742" s="129">
        <v>2355167</v>
      </c>
      <c r="C1742" s="127">
        <v>47473.299999999996</v>
      </c>
      <c r="D1742" s="126" t="s">
        <v>2868</v>
      </c>
    </row>
    <row r="1743" spans="1:4" ht="43.5" customHeight="1">
      <c r="A1743" s="124" t="s">
        <v>2869</v>
      </c>
      <c r="B1743" s="128">
        <v>2355168</v>
      </c>
      <c r="C1743" s="125">
        <v>14230.3</v>
      </c>
      <c r="D1743" s="124" t="s">
        <v>2869</v>
      </c>
    </row>
    <row r="1744" spans="1:4" ht="43.5" customHeight="1">
      <c r="A1744" s="126" t="s">
        <v>2870</v>
      </c>
      <c r="B1744" s="129">
        <v>2355169</v>
      </c>
      <c r="C1744" s="127">
        <v>17787.699999999997</v>
      </c>
      <c r="D1744" s="126" t="s">
        <v>2870</v>
      </c>
    </row>
    <row r="1745" spans="1:4" ht="43.5" customHeight="1">
      <c r="A1745" s="124" t="s">
        <v>2871</v>
      </c>
      <c r="B1745" s="128">
        <v>2355192</v>
      </c>
      <c r="C1745" s="125">
        <v>11868.5</v>
      </c>
      <c r="D1745" s="124" t="s">
        <v>2871</v>
      </c>
    </row>
    <row r="1746" spans="1:4" ht="43.5" customHeight="1">
      <c r="A1746" s="126" t="s">
        <v>2872</v>
      </c>
      <c r="B1746" s="129">
        <v>2355193</v>
      </c>
      <c r="C1746" s="127">
        <v>23736.3</v>
      </c>
      <c r="D1746" s="126" t="s">
        <v>2872</v>
      </c>
    </row>
    <row r="1747" spans="1:4" ht="43.5" customHeight="1">
      <c r="A1747" s="124" t="s">
        <v>2873</v>
      </c>
      <c r="B1747" s="128">
        <v>2355194</v>
      </c>
      <c r="C1747" s="125">
        <v>35619.5</v>
      </c>
      <c r="D1747" s="124" t="s">
        <v>2873</v>
      </c>
    </row>
    <row r="1748" spans="1:4" ht="43.5" customHeight="1">
      <c r="A1748" s="126" t="s">
        <v>2874</v>
      </c>
      <c r="B1748" s="129">
        <v>2355195</v>
      </c>
      <c r="C1748" s="127">
        <v>47473.299999999996</v>
      </c>
      <c r="D1748" s="126" t="s">
        <v>2874</v>
      </c>
    </row>
    <row r="1749" spans="1:4" ht="43.5" customHeight="1">
      <c r="A1749" s="124" t="s">
        <v>2875</v>
      </c>
      <c r="B1749" s="128">
        <v>2355196</v>
      </c>
      <c r="C1749" s="125">
        <v>14230.3</v>
      </c>
      <c r="D1749" s="124" t="s">
        <v>2875</v>
      </c>
    </row>
    <row r="1750" spans="1:4" ht="43.5" customHeight="1">
      <c r="A1750" s="126" t="s">
        <v>2876</v>
      </c>
      <c r="B1750" s="129">
        <v>2355197</v>
      </c>
      <c r="C1750" s="127">
        <v>17787.699999999997</v>
      </c>
      <c r="D1750" s="126" t="s">
        <v>2876</v>
      </c>
    </row>
    <row r="1751" spans="1:4" ht="43.5" customHeight="1">
      <c r="A1751" s="124" t="s">
        <v>2877</v>
      </c>
      <c r="B1751" s="128">
        <v>2355220</v>
      </c>
      <c r="C1751" s="125">
        <v>11868.5</v>
      </c>
      <c r="D1751" s="124" t="s">
        <v>2877</v>
      </c>
    </row>
    <row r="1752" spans="1:4" ht="43.5" customHeight="1">
      <c r="A1752" s="126" t="s">
        <v>2878</v>
      </c>
      <c r="B1752" s="129">
        <v>2355221</v>
      </c>
      <c r="C1752" s="127">
        <v>23736.3</v>
      </c>
      <c r="D1752" s="126" t="s">
        <v>2878</v>
      </c>
    </row>
    <row r="1753" spans="1:4" ht="43.5" customHeight="1">
      <c r="A1753" s="124" t="s">
        <v>2879</v>
      </c>
      <c r="B1753" s="128">
        <v>2355222</v>
      </c>
      <c r="C1753" s="125">
        <v>35619.5</v>
      </c>
      <c r="D1753" s="124" t="s">
        <v>2879</v>
      </c>
    </row>
    <row r="1754" spans="1:4" ht="43.5" customHeight="1">
      <c r="A1754" s="126" t="s">
        <v>2880</v>
      </c>
      <c r="B1754" s="129">
        <v>2355223</v>
      </c>
      <c r="C1754" s="127">
        <v>47473.299999999996</v>
      </c>
      <c r="D1754" s="126" t="s">
        <v>2880</v>
      </c>
    </row>
    <row r="1755" spans="1:4" ht="43.5" customHeight="1">
      <c r="A1755" s="124" t="s">
        <v>2881</v>
      </c>
      <c r="B1755" s="128">
        <v>2355224</v>
      </c>
      <c r="C1755" s="125">
        <v>14230.3</v>
      </c>
      <c r="D1755" s="124" t="s">
        <v>2881</v>
      </c>
    </row>
    <row r="1756" spans="1:4" ht="43.5" customHeight="1">
      <c r="A1756" s="126" t="s">
        <v>2882</v>
      </c>
      <c r="B1756" s="129">
        <v>2355225</v>
      </c>
      <c r="C1756" s="127">
        <v>17787.699999999997</v>
      </c>
      <c r="D1756" s="126" t="s">
        <v>2882</v>
      </c>
    </row>
    <row r="1757" spans="1:4" ht="43.5" customHeight="1">
      <c r="A1757" s="124" t="s">
        <v>2883</v>
      </c>
      <c r="B1757" s="128">
        <v>2355488</v>
      </c>
      <c r="C1757" s="125">
        <v>2822.3999999999996</v>
      </c>
      <c r="D1757" s="124" t="s">
        <v>2883</v>
      </c>
    </row>
    <row r="1758" spans="1:4" ht="43.5" customHeight="1">
      <c r="A1758" s="126" t="s">
        <v>2884</v>
      </c>
      <c r="B1758" s="129">
        <v>2355489</v>
      </c>
      <c r="C1758" s="127">
        <v>4723.5999999999995</v>
      </c>
      <c r="D1758" s="126" t="s">
        <v>2884</v>
      </c>
    </row>
    <row r="1759" spans="1:4" ht="43.5" customHeight="1">
      <c r="A1759" s="124" t="s">
        <v>2885</v>
      </c>
      <c r="B1759" s="128">
        <v>2355490</v>
      </c>
      <c r="C1759" s="125">
        <v>7100.0999999999995</v>
      </c>
      <c r="D1759" s="124" t="s">
        <v>2885</v>
      </c>
    </row>
    <row r="1760" spans="1:4" ht="43.5" customHeight="1">
      <c r="A1760" s="126" t="s">
        <v>2886</v>
      </c>
      <c r="B1760" s="129">
        <v>2355491</v>
      </c>
      <c r="C1760" s="127">
        <v>10070.9</v>
      </c>
      <c r="D1760" s="126" t="s">
        <v>2886</v>
      </c>
    </row>
    <row r="1761" spans="1:4" ht="43.5" customHeight="1">
      <c r="A1761" s="124" t="s">
        <v>2887</v>
      </c>
      <c r="B1761" s="128">
        <v>2355492</v>
      </c>
      <c r="C1761" s="125">
        <v>4129.3</v>
      </c>
      <c r="D1761" s="124" t="s">
        <v>2887</v>
      </c>
    </row>
    <row r="1762" spans="1:4" ht="43.5" customHeight="1">
      <c r="A1762" s="126" t="s">
        <v>2888</v>
      </c>
      <c r="B1762" s="129">
        <v>2355493</v>
      </c>
      <c r="C1762" s="127">
        <v>5161.7999999999993</v>
      </c>
      <c r="D1762" s="126" t="s">
        <v>2888</v>
      </c>
    </row>
    <row r="1763" spans="1:4" ht="43.5" customHeight="1">
      <c r="A1763" s="124" t="s">
        <v>2889</v>
      </c>
      <c r="B1763" s="128">
        <v>2355526</v>
      </c>
      <c r="C1763" s="125">
        <v>2822.3999999999996</v>
      </c>
      <c r="D1763" s="124" t="s">
        <v>2889</v>
      </c>
    </row>
    <row r="1764" spans="1:4" ht="43.5" customHeight="1">
      <c r="A1764" s="126" t="s">
        <v>2890</v>
      </c>
      <c r="B1764" s="129">
        <v>2355527</v>
      </c>
      <c r="C1764" s="127">
        <v>4723.5999999999995</v>
      </c>
      <c r="D1764" s="126" t="s">
        <v>2890</v>
      </c>
    </row>
    <row r="1765" spans="1:4" ht="43.5" customHeight="1">
      <c r="A1765" s="124" t="s">
        <v>2891</v>
      </c>
      <c r="B1765" s="128">
        <v>2355528</v>
      </c>
      <c r="C1765" s="125">
        <v>7100.0999999999995</v>
      </c>
      <c r="D1765" s="124" t="s">
        <v>2891</v>
      </c>
    </row>
    <row r="1766" spans="1:4" ht="43.5" customHeight="1">
      <c r="A1766" s="126" t="s">
        <v>2892</v>
      </c>
      <c r="B1766" s="129">
        <v>2355529</v>
      </c>
      <c r="C1766" s="127">
        <v>10070.9</v>
      </c>
      <c r="D1766" s="126" t="s">
        <v>2892</v>
      </c>
    </row>
    <row r="1767" spans="1:4" ht="43.5" customHeight="1">
      <c r="A1767" s="124" t="s">
        <v>2893</v>
      </c>
      <c r="B1767" s="128">
        <v>2355530</v>
      </c>
      <c r="C1767" s="125">
        <v>3668.7</v>
      </c>
      <c r="D1767" s="124" t="s">
        <v>2893</v>
      </c>
    </row>
    <row r="1768" spans="1:4" ht="43.5" customHeight="1">
      <c r="A1768" s="126" t="s">
        <v>2894</v>
      </c>
      <c r="B1768" s="129">
        <v>2355531</v>
      </c>
      <c r="C1768" s="127">
        <v>4586.3999999999996</v>
      </c>
      <c r="D1768" s="126" t="s">
        <v>2894</v>
      </c>
    </row>
    <row r="1769" spans="1:4" ht="43.5" customHeight="1">
      <c r="A1769" s="124" t="s">
        <v>2895</v>
      </c>
      <c r="B1769" s="128">
        <v>2355564</v>
      </c>
      <c r="C1769" s="125">
        <v>8105.2999999999993</v>
      </c>
      <c r="D1769" s="124" t="s">
        <v>2895</v>
      </c>
    </row>
    <row r="1770" spans="1:4" ht="43.5" customHeight="1">
      <c r="A1770" s="126" t="s">
        <v>2896</v>
      </c>
      <c r="B1770" s="129">
        <v>2355565</v>
      </c>
      <c r="C1770" s="127">
        <v>13524</v>
      </c>
      <c r="D1770" s="126" t="s">
        <v>2896</v>
      </c>
    </row>
    <row r="1771" spans="1:4" ht="43.5" customHeight="1">
      <c r="A1771" s="124" t="s">
        <v>2897</v>
      </c>
      <c r="B1771" s="128">
        <v>2355566</v>
      </c>
      <c r="C1771" s="125">
        <v>20274.8</v>
      </c>
      <c r="D1771" s="124" t="s">
        <v>2897</v>
      </c>
    </row>
    <row r="1772" spans="1:4" ht="43.5" customHeight="1">
      <c r="A1772" s="126" t="s">
        <v>2898</v>
      </c>
      <c r="B1772" s="129">
        <v>2355567</v>
      </c>
      <c r="C1772" s="127">
        <v>27048.699999999997</v>
      </c>
      <c r="D1772" s="126" t="s">
        <v>2898</v>
      </c>
    </row>
    <row r="1773" spans="1:4" ht="43.5" customHeight="1">
      <c r="A1773" s="124" t="s">
        <v>2899</v>
      </c>
      <c r="B1773" s="128">
        <v>2355568</v>
      </c>
      <c r="C1773" s="125">
        <v>13864.9</v>
      </c>
      <c r="D1773" s="124" t="s">
        <v>2899</v>
      </c>
    </row>
    <row r="1774" spans="1:4" ht="43.5" customHeight="1">
      <c r="A1774" s="126" t="s">
        <v>2900</v>
      </c>
      <c r="B1774" s="129">
        <v>2355569</v>
      </c>
      <c r="C1774" s="127">
        <v>17330.599999999999</v>
      </c>
      <c r="D1774" s="126" t="s">
        <v>2900</v>
      </c>
    </row>
    <row r="1775" spans="1:4" ht="43.5" customHeight="1">
      <c r="A1775" s="124" t="s">
        <v>2901</v>
      </c>
      <c r="B1775" s="128">
        <v>2355602</v>
      </c>
      <c r="C1775" s="125">
        <v>10665.199999999999</v>
      </c>
      <c r="D1775" s="124" t="s">
        <v>2901</v>
      </c>
    </row>
    <row r="1776" spans="1:4" ht="43.5" customHeight="1">
      <c r="A1776" s="126" t="s">
        <v>2902</v>
      </c>
      <c r="B1776" s="129">
        <v>2355603</v>
      </c>
      <c r="C1776" s="127">
        <v>17794.699999999997</v>
      </c>
      <c r="D1776" s="126" t="s">
        <v>2902</v>
      </c>
    </row>
    <row r="1777" spans="1:4" ht="43.5" customHeight="1">
      <c r="A1777" s="124" t="s">
        <v>2903</v>
      </c>
      <c r="B1777" s="128">
        <v>2355604</v>
      </c>
      <c r="C1777" s="125">
        <v>26677.699999999997</v>
      </c>
      <c r="D1777" s="124" t="s">
        <v>2903</v>
      </c>
    </row>
    <row r="1778" spans="1:4" ht="43.5" customHeight="1">
      <c r="A1778" s="126" t="s">
        <v>2904</v>
      </c>
      <c r="B1778" s="129">
        <v>2355605</v>
      </c>
      <c r="C1778" s="127">
        <v>35590.1</v>
      </c>
      <c r="D1778" s="126" t="s">
        <v>2904</v>
      </c>
    </row>
    <row r="1779" spans="1:4" ht="43.5" customHeight="1">
      <c r="A1779" s="124" t="s">
        <v>2905</v>
      </c>
      <c r="B1779" s="128">
        <v>2355606</v>
      </c>
      <c r="C1779" s="125">
        <v>13864.9</v>
      </c>
      <c r="D1779" s="124" t="s">
        <v>2905</v>
      </c>
    </row>
    <row r="1780" spans="1:4" ht="43.5" customHeight="1">
      <c r="A1780" s="126" t="s">
        <v>2906</v>
      </c>
      <c r="B1780" s="129">
        <v>2355607</v>
      </c>
      <c r="C1780" s="127">
        <v>17330.599999999999</v>
      </c>
      <c r="D1780" s="126" t="s">
        <v>2906</v>
      </c>
    </row>
    <row r="1781" spans="1:4" ht="43.5" customHeight="1">
      <c r="A1781" s="124" t="s">
        <v>2907</v>
      </c>
      <c r="B1781" s="128">
        <v>2355647</v>
      </c>
      <c r="C1781" s="125">
        <v>350.7</v>
      </c>
      <c r="D1781" s="124" t="s">
        <v>2907</v>
      </c>
    </row>
    <row r="1782" spans="1:4" ht="43.5" customHeight="1">
      <c r="A1782" s="126" t="s">
        <v>2908</v>
      </c>
      <c r="B1782" s="129">
        <v>2355648</v>
      </c>
      <c r="C1782" s="127">
        <v>1188.5999999999999</v>
      </c>
      <c r="D1782" s="126" t="s">
        <v>2908</v>
      </c>
    </row>
    <row r="1783" spans="1:4" ht="43.5" customHeight="1">
      <c r="A1783" s="124" t="s">
        <v>2909</v>
      </c>
      <c r="B1783" s="128">
        <v>2355649</v>
      </c>
      <c r="C1783" s="125">
        <v>1990.1</v>
      </c>
      <c r="D1783" s="124" t="s">
        <v>2909</v>
      </c>
    </row>
    <row r="1784" spans="1:4" ht="43.5" customHeight="1">
      <c r="A1784" s="126" t="s">
        <v>2910</v>
      </c>
      <c r="B1784" s="129">
        <v>2355650</v>
      </c>
      <c r="C1784" s="127">
        <v>2732.7999999999997</v>
      </c>
      <c r="D1784" s="126" t="s">
        <v>2910</v>
      </c>
    </row>
    <row r="1785" spans="1:4" ht="43.5" customHeight="1">
      <c r="A1785" s="124" t="s">
        <v>2911</v>
      </c>
      <c r="B1785" s="128">
        <v>2355651</v>
      </c>
      <c r="C1785" s="125">
        <v>4812.5</v>
      </c>
      <c r="D1785" s="124" t="s">
        <v>2911</v>
      </c>
    </row>
    <row r="1786" spans="1:4" ht="43.5" customHeight="1">
      <c r="A1786" s="126" t="s">
        <v>2912</v>
      </c>
      <c r="B1786" s="129">
        <v>2355652</v>
      </c>
      <c r="C1786" s="127">
        <v>2495.5</v>
      </c>
      <c r="D1786" s="126" t="s">
        <v>2912</v>
      </c>
    </row>
    <row r="1787" spans="1:4" ht="43.5" customHeight="1">
      <c r="A1787" s="124" t="s">
        <v>2913</v>
      </c>
      <c r="B1787" s="128">
        <v>2355653</v>
      </c>
      <c r="C1787" s="125">
        <v>3119.2</v>
      </c>
      <c r="D1787" s="124" t="s">
        <v>2913</v>
      </c>
    </row>
    <row r="1788" spans="1:4" ht="43.5" customHeight="1">
      <c r="A1788" s="126" t="s">
        <v>2914</v>
      </c>
      <c r="B1788" s="129">
        <v>2355693</v>
      </c>
      <c r="C1788" s="127">
        <v>335.29999999999995</v>
      </c>
      <c r="D1788" s="126" t="s">
        <v>2914</v>
      </c>
    </row>
    <row r="1789" spans="1:4" ht="43.5" customHeight="1">
      <c r="A1789" s="124" t="s">
        <v>2915</v>
      </c>
      <c r="B1789" s="128">
        <v>2355694</v>
      </c>
      <c r="C1789" s="125">
        <v>1329.3</v>
      </c>
      <c r="D1789" s="124" t="s">
        <v>2915</v>
      </c>
    </row>
    <row r="1790" spans="1:4" ht="43.5" customHeight="1">
      <c r="A1790" s="126" t="s">
        <v>2916</v>
      </c>
      <c r="B1790" s="129">
        <v>2355695</v>
      </c>
      <c r="C1790" s="127">
        <v>2571.7999999999997</v>
      </c>
      <c r="D1790" s="126" t="s">
        <v>2916</v>
      </c>
    </row>
    <row r="1791" spans="1:4" ht="43.5" customHeight="1">
      <c r="A1791" s="124" t="s">
        <v>2917</v>
      </c>
      <c r="B1791" s="128">
        <v>2355696</v>
      </c>
      <c r="C1791" s="125">
        <v>4617.8999999999996</v>
      </c>
      <c r="D1791" s="124" t="s">
        <v>2917</v>
      </c>
    </row>
    <row r="1792" spans="1:4" ht="43.5" customHeight="1">
      <c r="A1792" s="126" t="s">
        <v>2918</v>
      </c>
      <c r="B1792" s="129">
        <v>2355697</v>
      </c>
      <c r="C1792" s="127">
        <v>8124.9</v>
      </c>
      <c r="D1792" s="126" t="s">
        <v>2918</v>
      </c>
    </row>
    <row r="1793" spans="1:4" ht="43.5" customHeight="1">
      <c r="A1793" s="124" t="s">
        <v>2919</v>
      </c>
      <c r="B1793" s="128">
        <v>2355698</v>
      </c>
      <c r="C1793" s="125">
        <v>2776.8999999999996</v>
      </c>
      <c r="D1793" s="124" t="s">
        <v>2919</v>
      </c>
    </row>
    <row r="1794" spans="1:4" ht="43.5" customHeight="1">
      <c r="A1794" s="126" t="s">
        <v>2920</v>
      </c>
      <c r="B1794" s="129">
        <v>2355699</v>
      </c>
      <c r="C1794" s="127">
        <v>3470.6</v>
      </c>
      <c r="D1794" s="126" t="s">
        <v>2920</v>
      </c>
    </row>
    <row r="1795" spans="1:4" ht="43.5" customHeight="1">
      <c r="A1795" s="124" t="s">
        <v>2921</v>
      </c>
      <c r="B1795" s="128">
        <v>2355739</v>
      </c>
      <c r="C1795" s="125">
        <v>1236.8999999999999</v>
      </c>
      <c r="D1795" s="124" t="s">
        <v>2921</v>
      </c>
    </row>
    <row r="1796" spans="1:4" ht="43.5" customHeight="1">
      <c r="A1796" s="126" t="s">
        <v>2922</v>
      </c>
      <c r="B1796" s="129">
        <v>2355740</v>
      </c>
      <c r="C1796" s="127">
        <v>3208.1</v>
      </c>
      <c r="D1796" s="126" t="s">
        <v>2922</v>
      </c>
    </row>
    <row r="1797" spans="1:4" ht="43.5" customHeight="1">
      <c r="A1797" s="124" t="s">
        <v>2923</v>
      </c>
      <c r="B1797" s="128">
        <v>2355741</v>
      </c>
      <c r="C1797" s="125">
        <v>5347.2999999999993</v>
      </c>
      <c r="D1797" s="124" t="s">
        <v>2923</v>
      </c>
    </row>
    <row r="1798" spans="1:4" ht="43.5" customHeight="1">
      <c r="A1798" s="126" t="s">
        <v>2924</v>
      </c>
      <c r="B1798" s="129">
        <v>2355742</v>
      </c>
      <c r="C1798" s="127">
        <v>8050.7</v>
      </c>
      <c r="D1798" s="126" t="s">
        <v>2924</v>
      </c>
    </row>
    <row r="1799" spans="1:4" ht="43.5" customHeight="1">
      <c r="A1799" s="124" t="s">
        <v>2925</v>
      </c>
      <c r="B1799" s="128">
        <v>2355743</v>
      </c>
      <c r="C1799" s="125">
        <v>10694.599999999999</v>
      </c>
      <c r="D1799" s="124" t="s">
        <v>2925</v>
      </c>
    </row>
    <row r="1800" spans="1:4" ht="43.5" customHeight="1">
      <c r="A1800" s="126" t="s">
        <v>2926</v>
      </c>
      <c r="B1800" s="129">
        <v>2355744</v>
      </c>
      <c r="C1800" s="127">
        <v>2757.2999999999997</v>
      </c>
      <c r="D1800" s="126" t="s">
        <v>2926</v>
      </c>
    </row>
    <row r="1801" spans="1:4" ht="43.5" customHeight="1">
      <c r="A1801" s="124" t="s">
        <v>2927</v>
      </c>
      <c r="B1801" s="128">
        <v>2355745</v>
      </c>
      <c r="C1801" s="125">
        <v>3446.7999999999997</v>
      </c>
      <c r="D1801" s="124" t="s">
        <v>2927</v>
      </c>
    </row>
    <row r="1802" spans="1:4" ht="43.5" customHeight="1">
      <c r="A1802" s="126" t="s">
        <v>2928</v>
      </c>
      <c r="B1802" s="129">
        <v>2355785</v>
      </c>
      <c r="C1802" s="127">
        <v>1236.8999999999999</v>
      </c>
      <c r="D1802" s="126" t="s">
        <v>2928</v>
      </c>
    </row>
    <row r="1803" spans="1:4" ht="43.5" customHeight="1">
      <c r="A1803" s="124" t="s">
        <v>2929</v>
      </c>
      <c r="B1803" s="128">
        <v>2355786</v>
      </c>
      <c r="C1803" s="125">
        <v>3208.1</v>
      </c>
      <c r="D1803" s="124" t="s">
        <v>2929</v>
      </c>
    </row>
    <row r="1804" spans="1:4" ht="43.5" customHeight="1">
      <c r="A1804" s="126" t="s">
        <v>2930</v>
      </c>
      <c r="B1804" s="129">
        <v>2355787</v>
      </c>
      <c r="C1804" s="127">
        <v>5347.2999999999993</v>
      </c>
      <c r="D1804" s="126" t="s">
        <v>2930</v>
      </c>
    </row>
    <row r="1805" spans="1:4" ht="43.5" customHeight="1">
      <c r="A1805" s="124" t="s">
        <v>2931</v>
      </c>
      <c r="B1805" s="128">
        <v>2355788</v>
      </c>
      <c r="C1805" s="125">
        <v>8050.7</v>
      </c>
      <c r="D1805" s="124" t="s">
        <v>2931</v>
      </c>
    </row>
    <row r="1806" spans="1:4" ht="43.5" customHeight="1">
      <c r="A1806" s="126" t="s">
        <v>2932</v>
      </c>
      <c r="B1806" s="129">
        <v>2355789</v>
      </c>
      <c r="C1806" s="127">
        <v>10694.599999999999</v>
      </c>
      <c r="D1806" s="126" t="s">
        <v>2932</v>
      </c>
    </row>
    <row r="1807" spans="1:4" ht="43.5" customHeight="1">
      <c r="A1807" s="124" t="s">
        <v>2933</v>
      </c>
      <c r="B1807" s="128">
        <v>2355790</v>
      </c>
      <c r="C1807" s="125">
        <v>3029.6</v>
      </c>
      <c r="D1807" s="124" t="s">
        <v>2933</v>
      </c>
    </row>
    <row r="1808" spans="1:4" ht="43.5" customHeight="1">
      <c r="A1808" s="126" t="s">
        <v>2934</v>
      </c>
      <c r="B1808" s="129">
        <v>2355791</v>
      </c>
      <c r="C1808" s="127">
        <v>3786.9999999999995</v>
      </c>
      <c r="D1808" s="126" t="s">
        <v>2934</v>
      </c>
    </row>
    <row r="1809" spans="1:4" ht="43.5" customHeight="1">
      <c r="A1809" s="124" t="s">
        <v>2935</v>
      </c>
      <c r="B1809" s="128">
        <v>2355832</v>
      </c>
      <c r="C1809" s="125">
        <v>2688.7</v>
      </c>
      <c r="D1809" s="124" t="s">
        <v>2935</v>
      </c>
    </row>
    <row r="1810" spans="1:4" ht="43.5" customHeight="1">
      <c r="A1810" s="126" t="s">
        <v>2936</v>
      </c>
      <c r="B1810" s="129">
        <v>2355833</v>
      </c>
      <c r="C1810" s="127">
        <v>5377.4</v>
      </c>
      <c r="D1810" s="126" t="s">
        <v>2936</v>
      </c>
    </row>
    <row r="1811" spans="1:4" ht="43.5" customHeight="1">
      <c r="A1811" s="124" t="s">
        <v>2937</v>
      </c>
      <c r="B1811" s="128">
        <v>2355834</v>
      </c>
      <c r="C1811" s="125">
        <v>8080.7999999999993</v>
      </c>
      <c r="D1811" s="124" t="s">
        <v>2937</v>
      </c>
    </row>
    <row r="1812" spans="1:4" ht="43.5" customHeight="1">
      <c r="A1812" s="126" t="s">
        <v>2938</v>
      </c>
      <c r="B1812" s="129">
        <v>2355835</v>
      </c>
      <c r="C1812" s="127">
        <v>10754.099999999999</v>
      </c>
      <c r="D1812" s="126" t="s">
        <v>2938</v>
      </c>
    </row>
    <row r="1813" spans="1:4" ht="43.5" customHeight="1">
      <c r="A1813" s="124" t="s">
        <v>2939</v>
      </c>
      <c r="B1813" s="128">
        <v>2355836</v>
      </c>
      <c r="C1813" s="125">
        <v>3238.2</v>
      </c>
      <c r="D1813" s="124" t="s">
        <v>2939</v>
      </c>
    </row>
    <row r="1814" spans="1:4" ht="43.5" customHeight="1">
      <c r="A1814" s="126" t="s">
        <v>2940</v>
      </c>
      <c r="B1814" s="129">
        <v>2355837</v>
      </c>
      <c r="C1814" s="127">
        <v>4047.3999999999996</v>
      </c>
      <c r="D1814" s="126" t="s">
        <v>2940</v>
      </c>
    </row>
    <row r="1815" spans="1:4" ht="43.5" customHeight="1">
      <c r="A1815" s="124" t="s">
        <v>2941</v>
      </c>
      <c r="B1815" s="128">
        <v>2355878</v>
      </c>
      <c r="C1815" s="125">
        <v>3639.2999999999997</v>
      </c>
      <c r="D1815" s="124" t="s">
        <v>2941</v>
      </c>
    </row>
    <row r="1816" spans="1:4" ht="43.5" customHeight="1">
      <c r="A1816" s="126" t="s">
        <v>2942</v>
      </c>
      <c r="B1816" s="129">
        <v>2355879</v>
      </c>
      <c r="C1816" s="127">
        <v>7278.5999999999995</v>
      </c>
      <c r="D1816" s="126" t="s">
        <v>2942</v>
      </c>
    </row>
    <row r="1817" spans="1:4" ht="43.5" customHeight="1">
      <c r="A1817" s="124" t="s">
        <v>2943</v>
      </c>
      <c r="B1817" s="128">
        <v>2355880</v>
      </c>
      <c r="C1817" s="125">
        <v>10932.599999999999</v>
      </c>
      <c r="D1817" s="124" t="s">
        <v>2943</v>
      </c>
    </row>
    <row r="1818" spans="1:4" ht="43.5" customHeight="1">
      <c r="A1818" s="126" t="s">
        <v>2944</v>
      </c>
      <c r="B1818" s="129">
        <v>2355881</v>
      </c>
      <c r="C1818" s="127">
        <v>14556.499999999998</v>
      </c>
      <c r="D1818" s="126" t="s">
        <v>2944</v>
      </c>
    </row>
    <row r="1819" spans="1:4" ht="43.5" customHeight="1">
      <c r="A1819" s="124" t="s">
        <v>2945</v>
      </c>
      <c r="B1819" s="128">
        <v>2355882</v>
      </c>
      <c r="C1819" s="125">
        <v>4367.2999999999993</v>
      </c>
      <c r="D1819" s="124" t="s">
        <v>2945</v>
      </c>
    </row>
    <row r="1820" spans="1:4" ht="43.5" customHeight="1">
      <c r="A1820" s="126" t="s">
        <v>2946</v>
      </c>
      <c r="B1820" s="129">
        <v>2355883</v>
      </c>
      <c r="C1820" s="127">
        <v>5458.5999999999995</v>
      </c>
      <c r="D1820" s="126" t="s">
        <v>2946</v>
      </c>
    </row>
    <row r="1821" spans="1:4" ht="43.5" customHeight="1">
      <c r="A1821" s="124" t="s">
        <v>2947</v>
      </c>
      <c r="B1821" s="128">
        <v>2355924</v>
      </c>
      <c r="C1821" s="125">
        <v>4842.5999999999995</v>
      </c>
      <c r="D1821" s="124" t="s">
        <v>2947</v>
      </c>
    </row>
    <row r="1822" spans="1:4" ht="43.5" customHeight="1">
      <c r="A1822" s="126" t="s">
        <v>2948</v>
      </c>
      <c r="B1822" s="129">
        <v>2355925</v>
      </c>
      <c r="C1822" s="127">
        <v>9684.5</v>
      </c>
      <c r="D1822" s="126" t="s">
        <v>2948</v>
      </c>
    </row>
    <row r="1823" spans="1:4" ht="43.5" customHeight="1">
      <c r="A1823" s="124" t="s">
        <v>2949</v>
      </c>
      <c r="B1823" s="128">
        <v>2355926</v>
      </c>
      <c r="C1823" s="125">
        <v>14527.099999999999</v>
      </c>
      <c r="D1823" s="124" t="s">
        <v>2949</v>
      </c>
    </row>
    <row r="1824" spans="1:4" ht="43.5" customHeight="1">
      <c r="A1824" s="126" t="s">
        <v>2950</v>
      </c>
      <c r="B1824" s="129">
        <v>2355927</v>
      </c>
      <c r="C1824" s="127">
        <v>19369.699999999997</v>
      </c>
      <c r="D1824" s="126" t="s">
        <v>2950</v>
      </c>
    </row>
    <row r="1825" spans="1:4" ht="43.5" customHeight="1">
      <c r="A1825" s="124" t="s">
        <v>2951</v>
      </c>
      <c r="B1825" s="128">
        <v>2355928</v>
      </c>
      <c r="C1825" s="125">
        <v>5822.5999999999995</v>
      </c>
      <c r="D1825" s="124" t="s">
        <v>2951</v>
      </c>
    </row>
    <row r="1826" spans="1:4" ht="43.5" customHeight="1">
      <c r="A1826" s="126" t="s">
        <v>2952</v>
      </c>
      <c r="B1826" s="129">
        <v>2355929</v>
      </c>
      <c r="C1826" s="127">
        <v>7278.5999999999995</v>
      </c>
      <c r="D1826" s="126" t="s">
        <v>2952</v>
      </c>
    </row>
    <row r="1827" spans="1:4" ht="43.5" customHeight="1">
      <c r="A1827" s="124" t="s">
        <v>2841</v>
      </c>
      <c r="B1827" s="128">
        <v>2355970</v>
      </c>
      <c r="C1827" s="125">
        <v>2688.7</v>
      </c>
      <c r="D1827" s="124" t="s">
        <v>2841</v>
      </c>
    </row>
    <row r="1828" spans="1:4" ht="43.5" customHeight="1">
      <c r="A1828" s="126" t="s">
        <v>2842</v>
      </c>
      <c r="B1828" s="129">
        <v>2355971</v>
      </c>
      <c r="C1828" s="127">
        <v>5377.4</v>
      </c>
      <c r="D1828" s="126" t="s">
        <v>2842</v>
      </c>
    </row>
    <row r="1829" spans="1:4" ht="43.5" customHeight="1">
      <c r="A1829" s="124" t="s">
        <v>2843</v>
      </c>
      <c r="B1829" s="128">
        <v>2355972</v>
      </c>
      <c r="C1829" s="125">
        <v>8080.7999999999993</v>
      </c>
      <c r="D1829" s="124" t="s">
        <v>2843</v>
      </c>
    </row>
    <row r="1830" spans="1:4" ht="43.5" customHeight="1">
      <c r="A1830" s="126" t="s">
        <v>2844</v>
      </c>
      <c r="B1830" s="129">
        <v>2355973</v>
      </c>
      <c r="C1830" s="127">
        <v>10754.099999999999</v>
      </c>
      <c r="D1830" s="126" t="s">
        <v>2844</v>
      </c>
    </row>
    <row r="1831" spans="1:4" ht="43.5" customHeight="1">
      <c r="A1831" s="124" t="s">
        <v>2845</v>
      </c>
      <c r="B1831" s="128">
        <v>2355974</v>
      </c>
      <c r="C1831" s="125">
        <v>3238.2</v>
      </c>
      <c r="D1831" s="124" t="s">
        <v>2845</v>
      </c>
    </row>
    <row r="1832" spans="1:4" ht="43.5" customHeight="1">
      <c r="A1832" s="126" t="s">
        <v>2846</v>
      </c>
      <c r="B1832" s="129">
        <v>2355975</v>
      </c>
      <c r="C1832" s="127">
        <v>4047.3999999999996</v>
      </c>
      <c r="D1832" s="126" t="s">
        <v>2846</v>
      </c>
    </row>
    <row r="1833" spans="1:4" ht="43.5" customHeight="1">
      <c r="A1833" s="124" t="s">
        <v>2847</v>
      </c>
      <c r="B1833" s="128">
        <v>2356016</v>
      </c>
      <c r="C1833" s="125">
        <v>3639.2999999999997</v>
      </c>
      <c r="D1833" s="124" t="s">
        <v>2847</v>
      </c>
    </row>
    <row r="1834" spans="1:4" ht="43.5" customHeight="1">
      <c r="A1834" s="126" t="s">
        <v>2848</v>
      </c>
      <c r="B1834" s="129">
        <v>2356017</v>
      </c>
      <c r="C1834" s="127">
        <v>7278.5999999999995</v>
      </c>
      <c r="D1834" s="126" t="s">
        <v>2848</v>
      </c>
    </row>
    <row r="1835" spans="1:4" ht="43.5" customHeight="1">
      <c r="A1835" s="124" t="s">
        <v>2849</v>
      </c>
      <c r="B1835" s="128">
        <v>2356018</v>
      </c>
      <c r="C1835" s="125">
        <v>10932.599999999999</v>
      </c>
      <c r="D1835" s="124" t="s">
        <v>2849</v>
      </c>
    </row>
    <row r="1836" spans="1:4" ht="43.5" customHeight="1">
      <c r="A1836" s="126" t="s">
        <v>2850</v>
      </c>
      <c r="B1836" s="129">
        <v>2356019</v>
      </c>
      <c r="C1836" s="127">
        <v>14556.499999999998</v>
      </c>
      <c r="D1836" s="126" t="s">
        <v>2850</v>
      </c>
    </row>
    <row r="1837" spans="1:4" ht="43.5" customHeight="1">
      <c r="A1837" s="124" t="s">
        <v>2851</v>
      </c>
      <c r="B1837" s="128">
        <v>2356020</v>
      </c>
      <c r="C1837" s="125">
        <v>4367.2999999999993</v>
      </c>
      <c r="D1837" s="124" t="s">
        <v>2851</v>
      </c>
    </row>
    <row r="1838" spans="1:4" ht="43.5" customHeight="1">
      <c r="A1838" s="126" t="s">
        <v>2852</v>
      </c>
      <c r="B1838" s="129">
        <v>2356021</v>
      </c>
      <c r="C1838" s="127">
        <v>5458.5999999999995</v>
      </c>
      <c r="D1838" s="126" t="s">
        <v>2852</v>
      </c>
    </row>
    <row r="1839" spans="1:4" ht="43.5" customHeight="1">
      <c r="A1839" s="124" t="s">
        <v>2953</v>
      </c>
      <c r="B1839" s="128">
        <v>2356080</v>
      </c>
      <c r="C1839" s="125">
        <v>2109.1</v>
      </c>
      <c r="D1839" s="124" t="s">
        <v>2953</v>
      </c>
    </row>
    <row r="1840" spans="1:4" ht="43.5" customHeight="1">
      <c r="A1840" s="126" t="s">
        <v>2954</v>
      </c>
      <c r="B1840" s="129">
        <v>2356081</v>
      </c>
      <c r="C1840" s="127">
        <v>3535</v>
      </c>
      <c r="D1840" s="126" t="s">
        <v>2954</v>
      </c>
    </row>
    <row r="1841" spans="1:4" ht="43.5" customHeight="1">
      <c r="A1841" s="124" t="s">
        <v>2955</v>
      </c>
      <c r="B1841" s="128">
        <v>2356082</v>
      </c>
      <c r="C1841" s="125">
        <v>7122.5</v>
      </c>
      <c r="D1841" s="124" t="s">
        <v>2955</v>
      </c>
    </row>
    <row r="1842" spans="1:4" ht="43.5" customHeight="1">
      <c r="A1842" s="126" t="s">
        <v>2956</v>
      </c>
      <c r="B1842" s="129">
        <v>2356083</v>
      </c>
      <c r="C1842" s="127">
        <v>11079.599999999999</v>
      </c>
      <c r="D1842" s="126" t="s">
        <v>2956</v>
      </c>
    </row>
    <row r="1843" spans="1:4" ht="43.5" customHeight="1">
      <c r="A1843" s="124" t="s">
        <v>2957</v>
      </c>
      <c r="B1843" s="128">
        <v>2356084</v>
      </c>
      <c r="C1843" s="125">
        <v>4036.2</v>
      </c>
      <c r="D1843" s="124" t="s">
        <v>2957</v>
      </c>
    </row>
    <row r="1844" spans="1:4" ht="43.5" customHeight="1">
      <c r="A1844" s="126" t="s">
        <v>2958</v>
      </c>
      <c r="B1844" s="129">
        <v>2356085</v>
      </c>
      <c r="C1844" s="127">
        <v>5044.8999999999996</v>
      </c>
      <c r="D1844" s="126" t="s">
        <v>2958</v>
      </c>
    </row>
    <row r="1845" spans="1:4" ht="43.5" customHeight="1">
      <c r="A1845" s="124" t="s">
        <v>2959</v>
      </c>
      <c r="B1845" s="128">
        <v>2356126</v>
      </c>
      <c r="C1845" s="125">
        <v>2643.8999999999996</v>
      </c>
      <c r="D1845" s="124" t="s">
        <v>2959</v>
      </c>
    </row>
    <row r="1846" spans="1:4" ht="43.5" customHeight="1">
      <c r="A1846" s="126" t="s">
        <v>2960</v>
      </c>
      <c r="B1846" s="129">
        <v>2356127</v>
      </c>
      <c r="C1846" s="127">
        <v>4426.7999999999993</v>
      </c>
      <c r="D1846" s="126" t="s">
        <v>2960</v>
      </c>
    </row>
    <row r="1847" spans="1:4" ht="43.5" customHeight="1">
      <c r="A1847" s="124" t="s">
        <v>2961</v>
      </c>
      <c r="B1847" s="128">
        <v>2356128</v>
      </c>
      <c r="C1847" s="125">
        <v>7575.4</v>
      </c>
      <c r="D1847" s="124" t="s">
        <v>2961</v>
      </c>
    </row>
    <row r="1848" spans="1:4" ht="43.5" customHeight="1">
      <c r="A1848" s="126" t="s">
        <v>2962</v>
      </c>
      <c r="B1848" s="129">
        <v>2356129</v>
      </c>
      <c r="C1848" s="127">
        <v>11883.199999999999</v>
      </c>
      <c r="D1848" s="126" t="s">
        <v>2962</v>
      </c>
    </row>
    <row r="1849" spans="1:4" ht="43.5" customHeight="1">
      <c r="A1849" s="124" t="s">
        <v>2963</v>
      </c>
      <c r="B1849" s="128">
        <v>2356130</v>
      </c>
      <c r="C1849" s="125">
        <v>4393.8999999999996</v>
      </c>
      <c r="D1849" s="124" t="s">
        <v>2963</v>
      </c>
    </row>
    <row r="1850" spans="1:4" ht="43.5" customHeight="1">
      <c r="A1850" s="126" t="s">
        <v>2964</v>
      </c>
      <c r="B1850" s="129">
        <v>2356131</v>
      </c>
      <c r="C1850" s="127">
        <v>5492.2</v>
      </c>
      <c r="D1850" s="126" t="s">
        <v>2964</v>
      </c>
    </row>
    <row r="1851" spans="1:4" ht="43.5" customHeight="1">
      <c r="A1851" s="124" t="s">
        <v>2965</v>
      </c>
      <c r="B1851" s="128">
        <v>2356172</v>
      </c>
      <c r="C1851" s="125">
        <v>4069.7999999999997</v>
      </c>
      <c r="D1851" s="124" t="s">
        <v>2965</v>
      </c>
    </row>
    <row r="1852" spans="1:4" ht="43.5" customHeight="1">
      <c r="A1852" s="126" t="s">
        <v>2966</v>
      </c>
      <c r="B1852" s="129">
        <v>2356173</v>
      </c>
      <c r="C1852" s="127">
        <v>6803.2999999999993</v>
      </c>
      <c r="D1852" s="126" t="s">
        <v>2966</v>
      </c>
    </row>
    <row r="1853" spans="1:4" ht="43.5" customHeight="1">
      <c r="A1853" s="124" t="s">
        <v>2967</v>
      </c>
      <c r="B1853" s="128">
        <v>2356174</v>
      </c>
      <c r="C1853" s="125">
        <v>10219.299999999999</v>
      </c>
      <c r="D1853" s="124" t="s">
        <v>2967</v>
      </c>
    </row>
    <row r="1854" spans="1:4" ht="43.5" customHeight="1">
      <c r="A1854" s="126" t="s">
        <v>2968</v>
      </c>
      <c r="B1854" s="129">
        <v>2356175</v>
      </c>
      <c r="C1854" s="127">
        <v>13605.9</v>
      </c>
      <c r="D1854" s="126" t="s">
        <v>2968</v>
      </c>
    </row>
    <row r="1855" spans="1:4" ht="43.5" customHeight="1">
      <c r="A1855" s="124" t="s">
        <v>2969</v>
      </c>
      <c r="B1855" s="128">
        <v>2356176</v>
      </c>
      <c r="C1855" s="125">
        <v>5291.2999999999993</v>
      </c>
      <c r="D1855" s="124" t="s">
        <v>2969</v>
      </c>
    </row>
    <row r="1856" spans="1:4" ht="43.5" customHeight="1">
      <c r="A1856" s="126" t="s">
        <v>2970</v>
      </c>
      <c r="B1856" s="129">
        <v>2356177</v>
      </c>
      <c r="C1856" s="127">
        <v>6613.5999999999995</v>
      </c>
      <c r="D1856" s="126" t="s">
        <v>2970</v>
      </c>
    </row>
    <row r="1857" spans="1:4" ht="43.5" customHeight="1">
      <c r="A1857" s="124" t="s">
        <v>2971</v>
      </c>
      <c r="B1857" s="128">
        <v>2356210</v>
      </c>
      <c r="C1857" s="125">
        <v>3357.2</v>
      </c>
      <c r="D1857" s="124" t="s">
        <v>2971</v>
      </c>
    </row>
    <row r="1858" spans="1:4" ht="43.5" customHeight="1">
      <c r="A1858" s="126" t="s">
        <v>2972</v>
      </c>
      <c r="B1858" s="129">
        <v>2356211</v>
      </c>
      <c r="C1858" s="127">
        <v>5614.7</v>
      </c>
      <c r="D1858" s="126" t="s">
        <v>2972</v>
      </c>
    </row>
    <row r="1859" spans="1:4" ht="43.5" customHeight="1">
      <c r="A1859" s="124" t="s">
        <v>2973</v>
      </c>
      <c r="B1859" s="128">
        <v>2356212</v>
      </c>
      <c r="C1859" s="125">
        <v>11032.699999999999</v>
      </c>
      <c r="D1859" s="124" t="s">
        <v>2973</v>
      </c>
    </row>
    <row r="1860" spans="1:4" ht="43.5" customHeight="1">
      <c r="A1860" s="126" t="s">
        <v>2974</v>
      </c>
      <c r="B1860" s="129">
        <v>2356213</v>
      </c>
      <c r="C1860" s="127">
        <v>18535.3</v>
      </c>
      <c r="D1860" s="126" t="s">
        <v>2974</v>
      </c>
    </row>
    <row r="1861" spans="1:4" ht="43.5" customHeight="1">
      <c r="A1861" s="124" t="s">
        <v>2975</v>
      </c>
      <c r="B1861" s="128">
        <v>2356214</v>
      </c>
      <c r="C1861" s="125">
        <v>7652.4</v>
      </c>
      <c r="D1861" s="124" t="s">
        <v>2975</v>
      </c>
    </row>
    <row r="1862" spans="1:4" ht="43.5" customHeight="1">
      <c r="A1862" s="126" t="s">
        <v>2976</v>
      </c>
      <c r="B1862" s="129">
        <v>2356215</v>
      </c>
      <c r="C1862" s="127">
        <v>9565.5</v>
      </c>
      <c r="D1862" s="126" t="s">
        <v>2976</v>
      </c>
    </row>
    <row r="1863" spans="1:4" ht="43.5" customHeight="1">
      <c r="A1863" s="124" t="s">
        <v>2977</v>
      </c>
      <c r="B1863" s="128">
        <v>2356248</v>
      </c>
      <c r="C1863" s="125">
        <v>4069.7999999999997</v>
      </c>
      <c r="D1863" s="124" t="s">
        <v>2977</v>
      </c>
    </row>
    <row r="1864" spans="1:4" ht="43.5" customHeight="1">
      <c r="A1864" s="126" t="s">
        <v>2978</v>
      </c>
      <c r="B1864" s="129">
        <v>2356249</v>
      </c>
      <c r="C1864" s="127">
        <v>6803.2999999999993</v>
      </c>
      <c r="D1864" s="126" t="s">
        <v>2978</v>
      </c>
    </row>
    <row r="1865" spans="1:4" ht="43.5" customHeight="1">
      <c r="A1865" s="124" t="s">
        <v>2979</v>
      </c>
      <c r="B1865" s="128">
        <v>2356250</v>
      </c>
      <c r="C1865" s="125">
        <v>11853.099999999999</v>
      </c>
      <c r="D1865" s="124" t="s">
        <v>2979</v>
      </c>
    </row>
    <row r="1866" spans="1:4" ht="43.5" customHeight="1">
      <c r="A1866" s="126" t="s">
        <v>2980</v>
      </c>
      <c r="B1866" s="129">
        <v>2356251</v>
      </c>
      <c r="C1866" s="127">
        <v>20034.699999999997</v>
      </c>
      <c r="D1866" s="126" t="s">
        <v>2980</v>
      </c>
    </row>
    <row r="1867" spans="1:4" ht="43.5" customHeight="1">
      <c r="A1867" s="124" t="s">
        <v>2981</v>
      </c>
      <c r="B1867" s="128">
        <v>2356252</v>
      </c>
      <c r="C1867" s="125">
        <v>8344.6999999999989</v>
      </c>
      <c r="D1867" s="124" t="s">
        <v>2981</v>
      </c>
    </row>
    <row r="1868" spans="1:4" ht="43.5" customHeight="1">
      <c r="A1868" s="126" t="s">
        <v>2982</v>
      </c>
      <c r="B1868" s="129">
        <v>2356253</v>
      </c>
      <c r="C1868" s="127">
        <v>10847.9</v>
      </c>
      <c r="D1868" s="126" t="s">
        <v>2982</v>
      </c>
    </row>
    <row r="1869" spans="1:4" ht="43.5" customHeight="1">
      <c r="A1869" s="124" t="s">
        <v>2983</v>
      </c>
      <c r="B1869" s="128">
        <v>2356286</v>
      </c>
      <c r="C1869" s="125">
        <v>8404.1999999999989</v>
      </c>
      <c r="D1869" s="124" t="s">
        <v>2983</v>
      </c>
    </row>
    <row r="1870" spans="1:4" ht="43.5" customHeight="1">
      <c r="A1870" s="126" t="s">
        <v>2984</v>
      </c>
      <c r="B1870" s="129">
        <v>2356287</v>
      </c>
      <c r="C1870" s="127">
        <v>14736.4</v>
      </c>
      <c r="D1870" s="126" t="s">
        <v>2984</v>
      </c>
    </row>
    <row r="1871" spans="1:4" ht="43.5" customHeight="1">
      <c r="A1871" s="124" t="s">
        <v>2985</v>
      </c>
      <c r="B1871" s="128">
        <v>2356288</v>
      </c>
      <c r="C1871" s="125">
        <v>22124.199999999997</v>
      </c>
      <c r="D1871" s="124" t="s">
        <v>2985</v>
      </c>
    </row>
    <row r="1872" spans="1:4" ht="43.5" customHeight="1">
      <c r="A1872" s="126" t="s">
        <v>2986</v>
      </c>
      <c r="B1872" s="129">
        <v>2356289</v>
      </c>
      <c r="C1872" s="127">
        <v>29512.699999999997</v>
      </c>
      <c r="D1872" s="126" t="s">
        <v>2986</v>
      </c>
    </row>
    <row r="1873" spans="1:4" ht="43.5" customHeight="1">
      <c r="A1873" s="124" t="s">
        <v>2987</v>
      </c>
      <c r="B1873" s="128">
        <v>2356290</v>
      </c>
      <c r="C1873" s="125">
        <v>17731</v>
      </c>
      <c r="D1873" s="124" t="s">
        <v>2987</v>
      </c>
    </row>
    <row r="1874" spans="1:4" ht="43.5" customHeight="1">
      <c r="A1874" s="126" t="s">
        <v>2988</v>
      </c>
      <c r="B1874" s="129">
        <v>2356291</v>
      </c>
      <c r="C1874" s="127">
        <v>23050.3</v>
      </c>
      <c r="D1874" s="126" t="s">
        <v>2988</v>
      </c>
    </row>
    <row r="1875" spans="1:4" ht="43.5" customHeight="1">
      <c r="A1875" s="124" t="s">
        <v>2989</v>
      </c>
      <c r="B1875" s="128">
        <v>2356324</v>
      </c>
      <c r="C1875" s="125">
        <v>742.69999999999993</v>
      </c>
      <c r="D1875" s="124" t="s">
        <v>2989</v>
      </c>
    </row>
    <row r="1876" spans="1:4" ht="43.5" customHeight="1">
      <c r="A1876" s="126" t="s">
        <v>2990</v>
      </c>
      <c r="B1876" s="129">
        <v>2356325</v>
      </c>
      <c r="C1876" s="127">
        <v>1337</v>
      </c>
      <c r="D1876" s="126" t="s">
        <v>2990</v>
      </c>
    </row>
    <row r="1877" spans="1:4" ht="43.5" customHeight="1">
      <c r="A1877" s="124" t="s">
        <v>2991</v>
      </c>
      <c r="B1877" s="128">
        <v>2356326</v>
      </c>
      <c r="C1877" s="125">
        <v>2228.1</v>
      </c>
      <c r="D1877" s="124" t="s">
        <v>2991</v>
      </c>
    </row>
    <row r="1878" spans="1:4" ht="43.5" customHeight="1">
      <c r="A1878" s="126" t="s">
        <v>2992</v>
      </c>
      <c r="B1878" s="129">
        <v>2356327</v>
      </c>
      <c r="C1878" s="127">
        <v>4010.2999999999997</v>
      </c>
      <c r="D1878" s="126" t="s">
        <v>2992</v>
      </c>
    </row>
    <row r="1879" spans="1:4" ht="43.5" customHeight="1">
      <c r="A1879" s="124" t="s">
        <v>2993</v>
      </c>
      <c r="B1879" s="128">
        <v>2356328</v>
      </c>
      <c r="C1879" s="125">
        <v>2066.4</v>
      </c>
      <c r="D1879" s="124" t="s">
        <v>2993</v>
      </c>
    </row>
    <row r="1880" spans="1:4" ht="43.5" customHeight="1">
      <c r="A1880" s="126" t="s">
        <v>2994</v>
      </c>
      <c r="B1880" s="129">
        <v>2356329</v>
      </c>
      <c r="C1880" s="127">
        <v>3898.9999999999995</v>
      </c>
      <c r="D1880" s="126" t="s">
        <v>2994</v>
      </c>
    </row>
    <row r="1881" spans="1:4" ht="43.5" customHeight="1">
      <c r="A1881" s="124" t="s">
        <v>2995</v>
      </c>
      <c r="B1881" s="128">
        <v>2356332</v>
      </c>
      <c r="C1881" s="125">
        <v>1069.5999999999999</v>
      </c>
      <c r="D1881" s="124" t="s">
        <v>2995</v>
      </c>
    </row>
    <row r="1882" spans="1:4" ht="43.5" customHeight="1">
      <c r="A1882" s="126" t="s">
        <v>2996</v>
      </c>
      <c r="B1882" s="129">
        <v>2356333</v>
      </c>
      <c r="C1882" s="127">
        <v>2079.6999999999998</v>
      </c>
      <c r="D1882" s="126" t="s">
        <v>2996</v>
      </c>
    </row>
    <row r="1883" spans="1:4" ht="43.5" customHeight="1">
      <c r="A1883" s="124" t="s">
        <v>2997</v>
      </c>
      <c r="B1883" s="128">
        <v>2356334</v>
      </c>
      <c r="C1883" s="125">
        <v>3802.3999999999996</v>
      </c>
      <c r="D1883" s="124" t="s">
        <v>2997</v>
      </c>
    </row>
    <row r="1884" spans="1:4" ht="43.5" customHeight="1">
      <c r="A1884" s="126" t="s">
        <v>2998</v>
      </c>
      <c r="B1884" s="129">
        <v>2356335</v>
      </c>
      <c r="C1884" s="127">
        <v>6832.7</v>
      </c>
      <c r="D1884" s="126" t="s">
        <v>2998</v>
      </c>
    </row>
    <row r="1885" spans="1:4" ht="43.5" customHeight="1">
      <c r="A1885" s="124" t="s">
        <v>2999</v>
      </c>
      <c r="B1885" s="128">
        <v>2356336</v>
      </c>
      <c r="C1885" s="125">
        <v>2297.3999999999996</v>
      </c>
      <c r="D1885" s="124" t="s">
        <v>2999</v>
      </c>
    </row>
    <row r="1886" spans="1:4" ht="43.5" customHeight="1">
      <c r="A1886" s="126" t="s">
        <v>3000</v>
      </c>
      <c r="B1886" s="129">
        <v>2356337</v>
      </c>
      <c r="C1886" s="127">
        <v>4338.5999999999995</v>
      </c>
      <c r="D1886" s="126" t="s">
        <v>3000</v>
      </c>
    </row>
    <row r="1887" spans="1:4" ht="43.5" customHeight="1">
      <c r="A1887" s="124" t="s">
        <v>3001</v>
      </c>
      <c r="B1887" s="128">
        <v>2356340</v>
      </c>
      <c r="C1887" s="125">
        <v>1931.3</v>
      </c>
      <c r="D1887" s="124" t="s">
        <v>3001</v>
      </c>
    </row>
    <row r="1888" spans="1:4" ht="43.5" customHeight="1">
      <c r="A1888" s="126" t="s">
        <v>3002</v>
      </c>
      <c r="B1888" s="129">
        <v>2356341</v>
      </c>
      <c r="C1888" s="127">
        <v>3267.6</v>
      </c>
      <c r="D1888" s="126" t="s">
        <v>3002</v>
      </c>
    </row>
    <row r="1889" spans="1:4" ht="43.5" customHeight="1">
      <c r="A1889" s="124" t="s">
        <v>3003</v>
      </c>
      <c r="B1889" s="128">
        <v>2356342</v>
      </c>
      <c r="C1889" s="125">
        <v>5644.7999999999993</v>
      </c>
      <c r="D1889" s="124" t="s">
        <v>3003</v>
      </c>
    </row>
    <row r="1890" spans="1:4" ht="43.5" customHeight="1">
      <c r="A1890" s="126" t="s">
        <v>3004</v>
      </c>
      <c r="B1890" s="129">
        <v>2356343</v>
      </c>
      <c r="C1890" s="127">
        <v>8021.2999999999993</v>
      </c>
      <c r="D1890" s="126" t="s">
        <v>3004</v>
      </c>
    </row>
    <row r="1891" spans="1:4" ht="43.5" customHeight="1">
      <c r="A1891" s="124" t="s">
        <v>3005</v>
      </c>
      <c r="B1891" s="128">
        <v>2356344</v>
      </c>
      <c r="C1891" s="125">
        <v>2277.7999999999997</v>
      </c>
      <c r="D1891" s="124" t="s">
        <v>3005</v>
      </c>
    </row>
    <row r="1892" spans="1:4" ht="43.5" customHeight="1">
      <c r="A1892" s="126" t="s">
        <v>3006</v>
      </c>
      <c r="B1892" s="129">
        <v>2356345</v>
      </c>
      <c r="C1892" s="127">
        <v>2413.6</v>
      </c>
      <c r="D1892" s="126" t="s">
        <v>3006</v>
      </c>
    </row>
    <row r="1893" spans="1:4" ht="43.5" customHeight="1">
      <c r="A1893" s="124" t="s">
        <v>3007</v>
      </c>
      <c r="B1893" s="128">
        <v>2356348</v>
      </c>
      <c r="C1893" s="125">
        <v>2198.6999999999998</v>
      </c>
      <c r="D1893" s="124" t="s">
        <v>3007</v>
      </c>
    </row>
    <row r="1894" spans="1:4" ht="43.5" customHeight="1">
      <c r="A1894" s="126" t="s">
        <v>3008</v>
      </c>
      <c r="B1894" s="129">
        <v>2356349</v>
      </c>
      <c r="C1894" s="127">
        <v>3565.1</v>
      </c>
      <c r="D1894" s="126" t="s">
        <v>3008</v>
      </c>
    </row>
    <row r="1895" spans="1:4" ht="43.5" customHeight="1">
      <c r="A1895" s="124" t="s">
        <v>3009</v>
      </c>
      <c r="B1895" s="128">
        <v>2356350</v>
      </c>
      <c r="C1895" s="125">
        <v>6832.7</v>
      </c>
      <c r="D1895" s="124" t="s">
        <v>3009</v>
      </c>
    </row>
    <row r="1896" spans="1:4" ht="43.5" customHeight="1">
      <c r="A1896" s="126" t="s">
        <v>3010</v>
      </c>
      <c r="B1896" s="129">
        <v>2356351</v>
      </c>
      <c r="C1896" s="127">
        <v>10041.5</v>
      </c>
      <c r="D1896" s="126" t="s">
        <v>3010</v>
      </c>
    </row>
    <row r="1897" spans="1:4" ht="43.5" customHeight="1">
      <c r="A1897" s="124" t="s">
        <v>3011</v>
      </c>
      <c r="B1897" s="128">
        <v>2356352</v>
      </c>
      <c r="C1897" s="125">
        <v>2277.7999999999997</v>
      </c>
      <c r="D1897" s="124" t="s">
        <v>3011</v>
      </c>
    </row>
    <row r="1898" spans="1:4" ht="43.5" customHeight="1">
      <c r="A1898" s="126" t="s">
        <v>3012</v>
      </c>
      <c r="B1898" s="129">
        <v>2356353</v>
      </c>
      <c r="C1898" s="127">
        <v>2748.2</v>
      </c>
      <c r="D1898" s="126" t="s">
        <v>3012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I183"/>
  <sheetViews>
    <sheetView workbookViewId="0">
      <selection activeCell="I6" sqref="I6:I45"/>
    </sheetView>
  </sheetViews>
  <sheetFormatPr defaultColWidth="8.85546875" defaultRowHeight="15"/>
  <cols>
    <col min="1" max="1" width="16.85546875" customWidth="1"/>
    <col min="2" max="2" width="47.42578125" customWidth="1"/>
    <col min="3" max="3" width="24.42578125" customWidth="1"/>
    <col min="4" max="4" width="12.42578125" customWidth="1"/>
    <col min="5" max="5" width="16.85546875" customWidth="1"/>
    <col min="6" max="6" width="0" hidden="1" customWidth="1"/>
    <col min="7" max="7" width="6.5703125" hidden="1" customWidth="1"/>
    <col min="8" max="8" width="15.42578125" customWidth="1"/>
  </cols>
  <sheetData>
    <row r="1" spans="1:9" ht="15.75">
      <c r="A1" s="52" t="s">
        <v>1346</v>
      </c>
      <c r="B1" s="191" t="str">
        <f>Summary!B3</f>
        <v>Allianz</v>
      </c>
      <c r="C1" s="101"/>
      <c r="H1" s="101"/>
    </row>
    <row r="2" spans="1:9">
      <c r="A2" s="50" t="s">
        <v>1347</v>
      </c>
      <c r="B2" s="190">
        <f>Summary!F3</f>
        <v>41620</v>
      </c>
      <c r="C2" s="101"/>
      <c r="H2" s="101"/>
    </row>
    <row r="3" spans="1:9">
      <c r="A3" s="50" t="s">
        <v>1348</v>
      </c>
      <c r="B3" s="191" t="str">
        <f>Summary!C3</f>
        <v>RUSY12021LAS</v>
      </c>
      <c r="C3" s="101"/>
      <c r="H3" s="101"/>
    </row>
    <row r="5" spans="1:9" ht="54">
      <c r="A5" s="214" t="s">
        <v>1288</v>
      </c>
      <c r="B5" s="214" t="s">
        <v>1289</v>
      </c>
      <c r="C5" s="107" t="s">
        <v>1344</v>
      </c>
      <c r="D5" s="107" t="s">
        <v>1345</v>
      </c>
      <c r="E5" s="107" t="s">
        <v>3056</v>
      </c>
      <c r="F5" s="101"/>
      <c r="G5" s="101"/>
      <c r="H5" s="107" t="s">
        <v>1371</v>
      </c>
    </row>
    <row r="6" spans="1:9">
      <c r="A6" s="198" t="s">
        <v>996</v>
      </c>
      <c r="B6" s="102" t="str">
        <f>VLOOKUP(A6,PN!B2:D1899,3,FALSE)</f>
        <v>X656dte</v>
      </c>
      <c r="C6" s="33">
        <v>46819.110100000005</v>
      </c>
      <c r="D6" s="34">
        <f t="shared" ref="D6:D61" si="0">C6*1.05</f>
        <v>49160.065605000011</v>
      </c>
      <c r="E6" s="34">
        <f t="shared" ref="E6:E61" si="1">D6*1.12</f>
        <v>55059.273477600014</v>
      </c>
      <c r="F6" s="102"/>
      <c r="G6" s="102">
        <f>VLOOKUP(A6,PN!B2:C1899,2,FALSE)</f>
        <v>89718.299999999988</v>
      </c>
      <c r="H6" s="180">
        <f t="shared" ref="H6:H31" si="2">(C6-G6)/G6</f>
        <v>-0.47815428847849312</v>
      </c>
      <c r="I6">
        <f>E6/C6</f>
        <v>1.1760000000000002</v>
      </c>
    </row>
    <row r="7" spans="1:9">
      <c r="A7" s="198" t="s">
        <v>1130</v>
      </c>
      <c r="B7" s="102" t="str">
        <f>VLOOKUP(A7,PN!B3:D1900,3,FALSE)</f>
        <v>C950de</v>
      </c>
      <c r="C7" s="33">
        <v>49330.750000000007</v>
      </c>
      <c r="D7" s="34">
        <f t="shared" si="0"/>
        <v>51797.287500000013</v>
      </c>
      <c r="E7" s="34">
        <f t="shared" si="1"/>
        <v>58012.962000000021</v>
      </c>
      <c r="F7" s="102"/>
      <c r="G7" s="102">
        <f>VLOOKUP(A7,PN!B3:C1900,2,FALSE)</f>
        <v>108497.2</v>
      </c>
      <c r="H7" s="180">
        <f t="shared" si="2"/>
        <v>-0.54532697618003034</v>
      </c>
      <c r="I7" s="101">
        <f t="shared" ref="I7:I45" si="3">E7/C7</f>
        <v>1.1760000000000002</v>
      </c>
    </row>
    <row r="8" spans="1:9">
      <c r="A8" s="198" t="s">
        <v>1150</v>
      </c>
      <c r="B8" s="102" t="str">
        <f>VLOOKUP(A8,PN!B4:D1901,3,FALSE)</f>
        <v>C746dn</v>
      </c>
      <c r="C8" s="33">
        <v>14255.580000000002</v>
      </c>
      <c r="D8" s="34">
        <f t="shared" si="0"/>
        <v>14968.359000000002</v>
      </c>
      <c r="E8" s="34">
        <f t="shared" si="1"/>
        <v>16764.562080000003</v>
      </c>
      <c r="F8" s="102"/>
      <c r="G8" s="102">
        <f>VLOOKUP(A8,PN!B4:C1901,2,FALSE)</f>
        <v>14285.599999999999</v>
      </c>
      <c r="H8" s="180">
        <f t="shared" si="2"/>
        <v>-2.1014168113342667E-3</v>
      </c>
      <c r="I8" s="101">
        <f t="shared" si="3"/>
        <v>1.1760000000000002</v>
      </c>
    </row>
    <row r="9" spans="1:9">
      <c r="A9" s="198" t="s">
        <v>1152</v>
      </c>
      <c r="B9" s="102" t="str">
        <f>VLOOKUP(A9,PN!B5:D1902,3,FALSE)</f>
        <v>C746dtn</v>
      </c>
      <c r="C9" s="33">
        <v>19732.300000000003</v>
      </c>
      <c r="D9" s="34">
        <f t="shared" si="0"/>
        <v>20718.915000000005</v>
      </c>
      <c r="E9" s="34">
        <f t="shared" si="1"/>
        <v>23205.184800000006</v>
      </c>
      <c r="F9" s="102"/>
      <c r="G9" s="102">
        <f>VLOOKUP(A9,PN!B5:C1902,2,FALSE)</f>
        <v>20204.099999999999</v>
      </c>
      <c r="H9" s="180">
        <f t="shared" si="2"/>
        <v>-2.3351695942902463E-2</v>
      </c>
      <c r="I9" s="101">
        <f t="shared" si="3"/>
        <v>1.1760000000000002</v>
      </c>
    </row>
    <row r="10" spans="1:9">
      <c r="A10" s="198" t="s">
        <v>1156</v>
      </c>
      <c r="B10" s="102" t="str">
        <f>VLOOKUP(A10,PN!B6:D1903,3,FALSE)</f>
        <v>C748de</v>
      </c>
      <c r="C10" s="33">
        <v>22953.9</v>
      </c>
      <c r="D10" s="34">
        <f t="shared" si="0"/>
        <v>24101.595000000001</v>
      </c>
      <c r="E10" s="34">
        <f t="shared" si="1"/>
        <v>26993.786400000005</v>
      </c>
      <c r="F10" s="102"/>
      <c r="G10" s="102">
        <f>VLOOKUP(A10,PN!B6:C1903,2,FALSE)</f>
        <v>20804</v>
      </c>
      <c r="H10" s="180">
        <f t="shared" si="2"/>
        <v>0.1033407037108249</v>
      </c>
      <c r="I10" s="101">
        <f t="shared" si="3"/>
        <v>1.1760000000000002</v>
      </c>
    </row>
    <row r="11" spans="1:9">
      <c r="A11" s="198" t="s">
        <v>1160</v>
      </c>
      <c r="B11" s="102" t="str">
        <f>VLOOKUP(A11,PN!B7:D1904,3,FALSE)</f>
        <v>X746de</v>
      </c>
      <c r="C11" s="33">
        <v>35590.626000000004</v>
      </c>
      <c r="D11" s="34">
        <f t="shared" si="0"/>
        <v>37370.157300000006</v>
      </c>
      <c r="E11" s="34">
        <f t="shared" si="1"/>
        <v>41854.57617600001</v>
      </c>
      <c r="F11" s="102"/>
      <c r="G11" s="102">
        <f>VLOOKUP(A11,PN!B7:C1904,2,FALSE)</f>
        <v>35387.1</v>
      </c>
      <c r="H11" s="180">
        <f t="shared" si="2"/>
        <v>5.7514178895700782E-3</v>
      </c>
      <c r="I11" s="101">
        <f t="shared" si="3"/>
        <v>1.1760000000000002</v>
      </c>
    </row>
    <row r="12" spans="1:9">
      <c r="A12" s="198" t="s">
        <v>1162</v>
      </c>
      <c r="B12" s="102" t="str">
        <f>VLOOKUP(A12,PN!B8:D1905,3,FALSE)</f>
        <v>X748de</v>
      </c>
      <c r="C12" s="33">
        <v>46310.5</v>
      </c>
      <c r="D12" s="34">
        <f t="shared" si="0"/>
        <v>48626.025000000001</v>
      </c>
      <c r="E12" s="34">
        <f t="shared" si="1"/>
        <v>54461.148000000008</v>
      </c>
      <c r="F12" s="102"/>
      <c r="G12" s="102">
        <f>VLOOKUP(A12,PN!B8:C1905,2,FALSE)</f>
        <v>44986.2</v>
      </c>
      <c r="H12" s="180">
        <f t="shared" si="2"/>
        <v>2.943791651662072E-2</v>
      </c>
      <c r="I12" s="101">
        <f t="shared" si="3"/>
        <v>1.1760000000000002</v>
      </c>
    </row>
    <row r="13" spans="1:9">
      <c r="A13" s="198" t="s">
        <v>1172</v>
      </c>
      <c r="B13" s="102" t="str">
        <f>VLOOKUP(A13,PN!B9:D1906,3,FALSE)</f>
        <v>MS410DN</v>
      </c>
      <c r="C13" s="33">
        <v>5798.88</v>
      </c>
      <c r="D13" s="34">
        <f t="shared" si="0"/>
        <v>6088.8240000000005</v>
      </c>
      <c r="E13" s="34">
        <f t="shared" si="1"/>
        <v>6819.4828800000014</v>
      </c>
      <c r="F13" s="102"/>
      <c r="G13" s="102">
        <f>VLOOKUP(A13,PN!B9:C1906,2,FALSE)</f>
        <v>10105.200000000001</v>
      </c>
      <c r="H13" s="180">
        <f t="shared" si="2"/>
        <v>-0.42614891343070899</v>
      </c>
      <c r="I13" s="101">
        <f t="shared" si="3"/>
        <v>1.1760000000000002</v>
      </c>
    </row>
    <row r="14" spans="1:9">
      <c r="A14" s="198" t="s">
        <v>1176</v>
      </c>
      <c r="B14" s="102" t="str">
        <f>VLOOKUP(A14,PN!B10:D1907,3,FALSE)</f>
        <v>MS610dn</v>
      </c>
      <c r="C14" s="33">
        <v>7248.6</v>
      </c>
      <c r="D14" s="34">
        <f t="shared" si="0"/>
        <v>7611.0300000000007</v>
      </c>
      <c r="E14" s="34">
        <f t="shared" si="1"/>
        <v>8524.3536000000022</v>
      </c>
      <c r="F14" s="102"/>
      <c r="G14" s="102">
        <f>VLOOKUP(A14,PN!B10:C1907,2,FALSE)</f>
        <v>19993.400000000001</v>
      </c>
      <c r="H14" s="180">
        <f t="shared" si="2"/>
        <v>-0.63745035861834409</v>
      </c>
      <c r="I14" s="101">
        <f t="shared" si="3"/>
        <v>1.1760000000000002</v>
      </c>
    </row>
    <row r="15" spans="1:9">
      <c r="A15" s="198" t="s">
        <v>1184</v>
      </c>
      <c r="B15" s="102" t="str">
        <f>VLOOKUP(A15,PN!B11:D1908,3,FALSE)</f>
        <v>MX410de</v>
      </c>
      <c r="C15" s="33">
        <v>8054.0000000000009</v>
      </c>
      <c r="D15" s="34">
        <f t="shared" si="0"/>
        <v>8456.7000000000007</v>
      </c>
      <c r="E15" s="34">
        <f t="shared" si="1"/>
        <v>9471.5040000000008</v>
      </c>
      <c r="F15" s="102"/>
      <c r="G15" s="102">
        <f>VLOOKUP(A15,PN!B11:C1908,2,FALSE)</f>
        <v>17019.099999999999</v>
      </c>
      <c r="H15" s="180">
        <f t="shared" si="2"/>
        <v>-0.52676698532824884</v>
      </c>
      <c r="I15" s="101">
        <f t="shared" si="3"/>
        <v>1.1759999999999999</v>
      </c>
    </row>
    <row r="16" spans="1:9">
      <c r="A16" s="198" t="s">
        <v>1190</v>
      </c>
      <c r="B16" s="102" t="str">
        <f>VLOOKUP(A16,PN!B12:D1909,3,FALSE)</f>
        <v>MX511dte</v>
      </c>
      <c r="C16" s="33">
        <v>15141.52</v>
      </c>
      <c r="D16" s="34">
        <f t="shared" si="0"/>
        <v>15898.596000000001</v>
      </c>
      <c r="E16" s="34">
        <f t="shared" si="1"/>
        <v>17806.427520000005</v>
      </c>
      <c r="F16" s="102"/>
      <c r="G16" s="102">
        <f>VLOOKUP(A16,PN!B12:C1909,2,FALSE)</f>
        <v>32817.4</v>
      </c>
      <c r="H16" s="180">
        <f t="shared" si="2"/>
        <v>-0.53861305283172956</v>
      </c>
      <c r="I16" s="101">
        <f t="shared" si="3"/>
        <v>1.1760000000000004</v>
      </c>
    </row>
    <row r="17" spans="1:9">
      <c r="A17" s="198" t="s">
        <v>1212</v>
      </c>
      <c r="B17" s="102" t="str">
        <f>VLOOKUP(A17,PN!B13:D1910,3,FALSE)</f>
        <v>MS811dn</v>
      </c>
      <c r="C17" s="33">
        <v>11879.650000000001</v>
      </c>
      <c r="D17" s="34">
        <f t="shared" si="0"/>
        <v>12473.632500000002</v>
      </c>
      <c r="E17" s="34">
        <f t="shared" si="1"/>
        <v>13970.468400000003</v>
      </c>
      <c r="F17" s="102"/>
      <c r="G17" s="102">
        <f>VLOOKUP(A17,PN!B13:C1910,2,FALSE)</f>
        <v>29646.400000000001</v>
      </c>
      <c r="H17" s="180">
        <f t="shared" si="2"/>
        <v>-0.59928861514382858</v>
      </c>
      <c r="I17" s="101">
        <f t="shared" si="3"/>
        <v>1.1760000000000002</v>
      </c>
    </row>
    <row r="18" spans="1:9">
      <c r="A18" s="198" t="s">
        <v>1188</v>
      </c>
      <c r="B18" s="102" t="str">
        <f>VLOOKUP(A18,PN!B14:D1911,3,FALSE)</f>
        <v>MX511de</v>
      </c>
      <c r="C18" s="33">
        <v>15141.52</v>
      </c>
      <c r="D18" s="34">
        <f t="shared" si="0"/>
        <v>15898.596000000001</v>
      </c>
      <c r="E18" s="34">
        <f t="shared" si="1"/>
        <v>17806.427520000005</v>
      </c>
      <c r="F18" s="102"/>
      <c r="G18" s="102">
        <f>VLOOKUP(A18,PN!B14:C1911,2,FALSE)</f>
        <v>27391</v>
      </c>
      <c r="H18" s="180">
        <f t="shared" si="2"/>
        <v>-0.44720820707531672</v>
      </c>
      <c r="I18" s="101">
        <f t="shared" si="3"/>
        <v>1.1760000000000004</v>
      </c>
    </row>
    <row r="19" spans="1:9">
      <c r="A19" s="198" t="s">
        <v>419</v>
      </c>
      <c r="B19" s="102" t="str">
        <f>VLOOKUP(A19,PN!B16:D1913,3,FALSE)</f>
        <v>TRAY      ASM 550 WITH PACKAGI</v>
      </c>
      <c r="C19" s="33">
        <v>2565.1990000000005</v>
      </c>
      <c r="D19" s="34">
        <f t="shared" si="0"/>
        <v>2693.4589500000006</v>
      </c>
      <c r="E19" s="34">
        <f t="shared" si="1"/>
        <v>3016.6740240000008</v>
      </c>
      <c r="F19" s="102"/>
      <c r="G19" s="102">
        <f>VLOOKUP(A19,PN!B16:C1913,2,FALSE)</f>
        <v>4202.8</v>
      </c>
      <c r="H19" s="180">
        <f t="shared" si="2"/>
        <v>-0.38964523650899391</v>
      </c>
      <c r="I19" s="101">
        <f t="shared" si="3"/>
        <v>1.1760000000000002</v>
      </c>
    </row>
    <row r="20" spans="1:9">
      <c r="A20" s="198" t="s">
        <v>368</v>
      </c>
      <c r="B20" s="102" t="str">
        <f>VLOOKUP(A20,PN!B17:D1914,3,FALSE)</f>
        <v>OPTION    250 OPTION TRAY</v>
      </c>
      <c r="C20" s="33">
        <v>3020.2500000000005</v>
      </c>
      <c r="D20" s="34">
        <f t="shared" si="0"/>
        <v>3171.2625000000007</v>
      </c>
      <c r="E20" s="34">
        <f t="shared" si="1"/>
        <v>3551.8140000000012</v>
      </c>
      <c r="F20" s="102"/>
      <c r="G20" s="102">
        <f>VLOOKUP(A20,PN!B17:C1914,2,FALSE)</f>
        <v>6277.5999999999995</v>
      </c>
      <c r="H20" s="180">
        <f t="shared" si="2"/>
        <v>-0.51888460558175087</v>
      </c>
      <c r="I20" s="101">
        <f t="shared" si="3"/>
        <v>1.1760000000000002</v>
      </c>
    </row>
    <row r="21" spans="1:9">
      <c r="A21" s="198" t="s">
        <v>374</v>
      </c>
      <c r="B21" s="102" t="str">
        <f>VLOOKUP(A21,PN!B18:D1915,3,FALSE)</f>
        <v>Lexmark T650 250-Sheet Duplex Unit</v>
      </c>
      <c r="C21" s="33">
        <v>4953.21</v>
      </c>
      <c r="D21" s="34">
        <f t="shared" si="0"/>
        <v>5200.8705</v>
      </c>
      <c r="E21" s="34">
        <f t="shared" si="1"/>
        <v>5824.9749600000005</v>
      </c>
      <c r="F21" s="102"/>
      <c r="G21" s="102">
        <f>VLOOKUP(A21,PN!B18:C1915,2,FALSE)</f>
        <v>7846.9999999999991</v>
      </c>
      <c r="H21" s="180">
        <f t="shared" si="2"/>
        <v>-0.36877660252325722</v>
      </c>
      <c r="I21" s="101">
        <f t="shared" si="3"/>
        <v>1.1760000000000002</v>
      </c>
    </row>
    <row r="22" spans="1:9">
      <c r="A22" s="198" t="s">
        <v>417</v>
      </c>
      <c r="B22" s="102" t="str">
        <f>VLOOKUP(A22,PN!B19:D1916,3,FALSE)</f>
        <v>TRAY      ASM 250 WITH PACKAGI</v>
      </c>
      <c r="C22" s="33">
        <v>2633.6580000000004</v>
      </c>
      <c r="D22" s="34">
        <f t="shared" si="0"/>
        <v>2765.3409000000006</v>
      </c>
      <c r="E22" s="34">
        <f t="shared" si="1"/>
        <v>3097.1818080000012</v>
      </c>
      <c r="F22" s="102"/>
      <c r="G22" s="102">
        <f>VLOOKUP(A22,PN!B19:C1916,2,FALSE)</f>
        <v>3005.7999999999997</v>
      </c>
      <c r="H22" s="180">
        <f t="shared" si="2"/>
        <v>-0.12380797125557236</v>
      </c>
      <c r="I22" s="101">
        <f t="shared" si="3"/>
        <v>1.1760000000000004</v>
      </c>
    </row>
    <row r="23" spans="1:9">
      <c r="A23" s="198" t="s">
        <v>370</v>
      </c>
      <c r="B23" s="102" t="str">
        <f>VLOOKUP(A23,PN!B20:D1917,3,FALSE)</f>
        <v>OPTION    JR 550 OPTION TRAY</v>
      </c>
      <c r="C23" s="33">
        <v>4345.9384</v>
      </c>
      <c r="D23" s="34">
        <f t="shared" si="0"/>
        <v>4563.2353199999998</v>
      </c>
      <c r="E23" s="34">
        <f t="shared" si="1"/>
        <v>5110.8235584000004</v>
      </c>
      <c r="F23" s="102"/>
      <c r="G23" s="102">
        <f>VLOOKUP(A23,PN!B20:C1917,2,FALSE)</f>
        <v>7846.9999999999991</v>
      </c>
      <c r="H23" s="180">
        <f t="shared" si="2"/>
        <v>-0.44616561743341399</v>
      </c>
      <c r="I23" s="101">
        <f t="shared" si="3"/>
        <v>1.1760000000000002</v>
      </c>
    </row>
    <row r="24" spans="1:9">
      <c r="A24" s="198" t="s">
        <v>349</v>
      </c>
      <c r="B24" s="102" t="str">
        <f>VLOOKUP(A24,PN!B21:D1918,3,FALSE)</f>
        <v>OPTION    C73X 550 SHEET DRAWE</v>
      </c>
      <c r="C24" s="33">
        <v>7013.0205000000005</v>
      </c>
      <c r="D24" s="34">
        <f t="shared" si="0"/>
        <v>7363.6715250000007</v>
      </c>
      <c r="E24" s="34">
        <f t="shared" si="1"/>
        <v>8247.3121080000019</v>
      </c>
      <c r="F24" s="102"/>
      <c r="G24" s="102">
        <f>VLOOKUP(A24,PN!B21:C1918,2,FALSE)</f>
        <v>10612.699999999999</v>
      </c>
      <c r="H24" s="180">
        <f t="shared" si="2"/>
        <v>-0.33918602240711587</v>
      </c>
      <c r="I24" s="101">
        <f t="shared" si="3"/>
        <v>1.1760000000000002</v>
      </c>
    </row>
    <row r="25" spans="1:9">
      <c r="A25" s="198" t="s">
        <v>253</v>
      </c>
      <c r="B25" s="102" t="str">
        <f>VLOOKUP(A25,PN!B22:D1919,3,FALSE)</f>
        <v>CASTER    73X CASTER BASE</v>
      </c>
      <c r="C25" s="33">
        <v>9157.398000000001</v>
      </c>
      <c r="D25" s="34">
        <f t="shared" si="0"/>
        <v>9615.2679000000007</v>
      </c>
      <c r="E25" s="34">
        <f t="shared" si="1"/>
        <v>10769.100048000002</v>
      </c>
      <c r="F25" s="102"/>
      <c r="G25" s="102">
        <f>VLOOKUP(A25,PN!B22:C1919,2,FALSE)</f>
        <v>10373.299999999999</v>
      </c>
      <c r="H25" s="180">
        <f t="shared" si="2"/>
        <v>-0.1172145797383666</v>
      </c>
      <c r="I25" s="101">
        <f t="shared" si="3"/>
        <v>1.1760000000000002</v>
      </c>
    </row>
    <row r="26" spans="1:9">
      <c r="A26" s="198" t="s">
        <v>353</v>
      </c>
      <c r="B26" s="102" t="str">
        <f>VLOOKUP(A26,PN!B23:D1920,3,FALSE)</f>
        <v>OPTION    C73X 2000 SHEET DRAW</v>
      </c>
      <c r="C26" s="33">
        <v>18701.387999999999</v>
      </c>
      <c r="D26" s="34">
        <f t="shared" si="0"/>
        <v>19636.457399999999</v>
      </c>
      <c r="E26" s="34">
        <f t="shared" si="1"/>
        <v>21992.832288000001</v>
      </c>
      <c r="F26" s="102"/>
      <c r="G26" s="102">
        <f>VLOOKUP(A26,PN!B23:C1920,2,FALSE)</f>
        <v>21226.1</v>
      </c>
      <c r="H26" s="180">
        <f t="shared" si="2"/>
        <v>-0.11894375320949208</v>
      </c>
      <c r="I26" s="101">
        <f t="shared" si="3"/>
        <v>1.1760000000000002</v>
      </c>
    </row>
    <row r="27" spans="1:9">
      <c r="A27" s="198" t="s">
        <v>372</v>
      </c>
      <c r="B27" s="102" t="str">
        <f>VLOOKUP(A27,PN!B24:D1921,3,FALSE)</f>
        <v>OPTION    HIGH CAPACITY INPUT</v>
      </c>
      <c r="C27" s="33">
        <v>14859.630000000001</v>
      </c>
      <c r="D27" s="34">
        <f t="shared" si="0"/>
        <v>15602.611500000001</v>
      </c>
      <c r="E27" s="34">
        <f t="shared" si="1"/>
        <v>17474.924880000002</v>
      </c>
      <c r="F27" s="102"/>
      <c r="G27" s="102">
        <f>VLOOKUP(A27,PN!B24:C1921,2,FALSE)</f>
        <v>16837.099999999999</v>
      </c>
      <c r="H27" s="180">
        <f t="shared" si="2"/>
        <v>-0.1174471850853174</v>
      </c>
      <c r="I27" s="101">
        <f t="shared" si="3"/>
        <v>1.1760000000000002</v>
      </c>
    </row>
    <row r="28" spans="1:9">
      <c r="A28" s="198" t="s">
        <v>251</v>
      </c>
      <c r="B28" s="102" t="str">
        <f>VLOOKUP(A28,PN!B25:D1922,3,FALSE)</f>
        <v>CASTER    T65X-CASTER BASE</v>
      </c>
      <c r="C28" s="33">
        <v>8891.6160000000018</v>
      </c>
      <c r="D28" s="34">
        <f t="shared" si="0"/>
        <v>9336.1968000000015</v>
      </c>
      <c r="E28" s="34">
        <f t="shared" si="1"/>
        <v>10456.540416000003</v>
      </c>
      <c r="F28" s="102"/>
      <c r="G28" s="102">
        <f>VLOOKUP(A28,PN!B25:C1922,2,FALSE)</f>
        <v>10080.699999999999</v>
      </c>
      <c r="H28" s="180">
        <f t="shared" si="2"/>
        <v>-0.11795649111668804</v>
      </c>
      <c r="I28" s="101">
        <f t="shared" si="3"/>
        <v>1.1760000000000002</v>
      </c>
    </row>
    <row r="29" spans="1:9">
      <c r="A29" s="198" t="s">
        <v>223</v>
      </c>
      <c r="B29" s="102" t="str">
        <f>VLOOKUP(A29,PN!B29:D1926,3,FALSE)</f>
        <v>TOP ASM   TLI 80GB/160GB HD (F</v>
      </c>
      <c r="C29" s="33">
        <v>14279.742000000002</v>
      </c>
      <c r="D29" s="34">
        <f t="shared" si="0"/>
        <v>14993.729100000002</v>
      </c>
      <c r="E29" s="34">
        <f t="shared" si="1"/>
        <v>16792.976592000003</v>
      </c>
      <c r="F29" s="102"/>
      <c r="G29" s="102">
        <f>VLOOKUP(A29,PN!B29:C1926,2,FALSE)</f>
        <v>16198.699999999999</v>
      </c>
      <c r="H29" s="180">
        <f t="shared" si="2"/>
        <v>-0.11846370387747146</v>
      </c>
      <c r="I29" s="101">
        <f t="shared" si="3"/>
        <v>1.1759999999999999</v>
      </c>
    </row>
    <row r="30" spans="1:9">
      <c r="A30" s="198" t="s">
        <v>217</v>
      </c>
      <c r="B30" s="102" t="str">
        <f>VLOOKUP(A30,PN!B30:D1927,3,FALSE)</f>
        <v>IPS       802.11 BGN CARD-EMEA</v>
      </c>
      <c r="C30" s="33">
        <v>10727.928</v>
      </c>
      <c r="D30" s="34">
        <f t="shared" si="0"/>
        <v>11264.3244</v>
      </c>
      <c r="E30" s="34">
        <f t="shared" si="1"/>
        <v>12616.043328000002</v>
      </c>
      <c r="F30" s="102"/>
      <c r="G30" s="102">
        <f>VLOOKUP(A30,PN!B30:C1927,2,FALSE)</f>
        <v>12155.5</v>
      </c>
      <c r="H30" s="180">
        <f t="shared" si="2"/>
        <v>-0.11744247459997532</v>
      </c>
      <c r="I30" s="101">
        <f t="shared" si="3"/>
        <v>1.1760000000000002</v>
      </c>
    </row>
    <row r="31" spans="1:9">
      <c r="A31" s="198" t="s">
        <v>397</v>
      </c>
      <c r="B31" s="102" t="str">
        <f>VLOOKUP(A31,PN!B32:D1929,3,FALSE)</f>
        <v>Lexmark T65x 5-Bin Mailbox</v>
      </c>
      <c r="C31" s="33">
        <v>11887.704</v>
      </c>
      <c r="D31" s="34">
        <f t="shared" si="0"/>
        <v>12482.0892</v>
      </c>
      <c r="E31" s="34">
        <f t="shared" si="1"/>
        <v>13979.939904000003</v>
      </c>
      <c r="F31" s="102"/>
      <c r="G31" s="102">
        <f>VLOOKUP(A31,PN!B32:C1929,2,FALSE)</f>
        <v>13458.9</v>
      </c>
      <c r="H31" s="180">
        <f t="shared" si="2"/>
        <v>-0.11674029824131243</v>
      </c>
      <c r="I31" s="101">
        <f t="shared" si="3"/>
        <v>1.1760000000000002</v>
      </c>
    </row>
    <row r="32" spans="1:9">
      <c r="A32" s="198" t="s">
        <v>609</v>
      </c>
      <c r="B32" s="102" t="str">
        <f>VLOOKUP(A32,PN!B34:D1931,3,FALSE)</f>
        <v>ASSEMBLY  TLI-80211 INA EMEA</v>
      </c>
      <c r="C32" s="33">
        <v>19692.030000000002</v>
      </c>
      <c r="D32" s="34">
        <f t="shared" si="0"/>
        <v>20676.631500000003</v>
      </c>
      <c r="E32" s="34">
        <f t="shared" si="1"/>
        <v>23157.827280000005</v>
      </c>
      <c r="F32" s="102"/>
      <c r="G32" s="102">
        <f>VLOOKUP(A32,PN!B34:C1931,2,FALSE)</f>
        <v>22982.728999999999</v>
      </c>
      <c r="H32" s="180">
        <f t="shared" ref="H32:H60" si="4">(C32-G32)/G32</f>
        <v>-0.1431813863358001</v>
      </c>
      <c r="I32" s="101">
        <f t="shared" si="3"/>
        <v>1.1760000000000002</v>
      </c>
    </row>
    <row r="33" spans="1:9">
      <c r="A33" s="198" t="s">
        <v>273</v>
      </c>
      <c r="B33" s="102" t="str">
        <f>VLOOKUP(A33,PN!B36:D1933,3,FALSE)</f>
        <v xml:space="preserve">520-Sheet Drawer Stand w/ Cabinet </v>
      </c>
      <c r="C33" s="33">
        <v>23636.476500000004</v>
      </c>
      <c r="D33" s="34">
        <f t="shared" si="0"/>
        <v>24818.300325000004</v>
      </c>
      <c r="E33" s="34">
        <f t="shared" si="1"/>
        <v>27796.496364000006</v>
      </c>
      <c r="F33" s="102"/>
      <c r="G33" s="102">
        <f>VLOOKUP(A33,PN!B36:C1933,2,FALSE)</f>
        <v>18273.5</v>
      </c>
      <c r="H33" s="180">
        <f t="shared" si="4"/>
        <v>0.29348381536104218</v>
      </c>
      <c r="I33" s="101">
        <f t="shared" si="3"/>
        <v>1.1759999999999999</v>
      </c>
    </row>
    <row r="34" spans="1:9">
      <c r="A34" s="198" t="s">
        <v>277</v>
      </c>
      <c r="B34" s="102" t="str">
        <f>VLOOKUP(A34,PN!B37:D1934,3,FALSE)</f>
        <v xml:space="preserve">Tandem Tray Module (2520 Sheet Input Option)  </v>
      </c>
      <c r="C34" s="33">
        <v>46366.878000000004</v>
      </c>
      <c r="D34" s="34">
        <f t="shared" si="0"/>
        <v>48685.221900000004</v>
      </c>
      <c r="E34" s="34">
        <f t="shared" si="1"/>
        <v>54527.448528000008</v>
      </c>
      <c r="F34" s="102"/>
      <c r="G34" s="102">
        <f>VLOOKUP(A34,PN!B37:C1934,2,FALSE)</f>
        <v>52559.5</v>
      </c>
      <c r="H34" s="180">
        <f t="shared" si="4"/>
        <v>-0.11782117409792703</v>
      </c>
      <c r="I34" s="101">
        <f t="shared" si="3"/>
        <v>1.1760000000000002</v>
      </c>
    </row>
    <row r="35" spans="1:9">
      <c r="A35" s="198" t="s">
        <v>281</v>
      </c>
      <c r="B35" s="102" t="str">
        <f>VLOOKUP(A35,PN!B38:D1935,3,FALSE)</f>
        <v xml:space="preserve">Standard office Finisher 4-hole </v>
      </c>
      <c r="C35" s="33">
        <v>48565.62</v>
      </c>
      <c r="D35" s="34">
        <f t="shared" si="0"/>
        <v>50993.901000000005</v>
      </c>
      <c r="E35" s="34">
        <f t="shared" si="1"/>
        <v>57113.169120000013</v>
      </c>
      <c r="F35" s="102"/>
      <c r="G35" s="102">
        <f>VLOOKUP(A35,PN!B38:C1935,2,FALSE)</f>
        <v>79318.399999999994</v>
      </c>
      <c r="H35" s="180">
        <f t="shared" si="4"/>
        <v>-0.38771306531649646</v>
      </c>
      <c r="I35" s="101">
        <f t="shared" si="3"/>
        <v>1.1760000000000002</v>
      </c>
    </row>
    <row r="36" spans="1:9">
      <c r="A36" s="198" t="s">
        <v>275</v>
      </c>
      <c r="B36" s="102" t="str">
        <f>VLOOKUP(A36,PN!B39:D1936,3,FALSE)</f>
        <v>Three Tray Module (1560 Sheet Input Option)</v>
      </c>
      <c r="C36" s="33">
        <v>34116.744000000006</v>
      </c>
      <c r="D36" s="34">
        <f t="shared" si="0"/>
        <v>35822.581200000008</v>
      </c>
      <c r="E36" s="34">
        <f t="shared" si="1"/>
        <v>40121.290944000015</v>
      </c>
      <c r="F36" s="102"/>
      <c r="G36" s="102">
        <f>VLOOKUP(A36,PN!B39:C1936,2,FALSE)</f>
        <v>38409</v>
      </c>
      <c r="H36" s="180">
        <f t="shared" si="4"/>
        <v>-0.11175130828712004</v>
      </c>
      <c r="I36" s="101">
        <f t="shared" si="3"/>
        <v>1.1760000000000002</v>
      </c>
    </row>
    <row r="37" spans="1:9">
      <c r="A37" s="198" t="s">
        <v>283</v>
      </c>
      <c r="B37" s="102" t="str">
        <f>VLOOKUP(A37,PN!B40:D1937,3,FALSE)</f>
        <v xml:space="preserve">Booklet Finisher 4-hole </v>
      </c>
      <c r="C37" s="33">
        <v>100042.76100000001</v>
      </c>
      <c r="D37" s="34">
        <f t="shared" si="0"/>
        <v>105044.89905000002</v>
      </c>
      <c r="E37" s="34">
        <f t="shared" si="1"/>
        <v>117650.28693600003</v>
      </c>
      <c r="F37" s="102"/>
      <c r="G37" s="102">
        <f>VLOOKUP(A37,PN!B40:C1937,2,FALSE)</f>
        <v>116423.99999999999</v>
      </c>
      <c r="H37" s="180">
        <f t="shared" si="4"/>
        <v>-0.14070328282828259</v>
      </c>
      <c r="I37" s="101">
        <f t="shared" si="3"/>
        <v>1.1760000000000002</v>
      </c>
    </row>
    <row r="38" spans="1:9">
      <c r="A38" s="198" t="s">
        <v>829</v>
      </c>
      <c r="B38" s="102" t="str">
        <f>VLOOKUP(A38,PN!B41:D1938,3,FALSE)</f>
        <v>M/MS/MX 250-Sheet Tray for 31x, 41x, 51x, 61x Series</v>
      </c>
      <c r="C38" s="33">
        <v>1610.8000000000002</v>
      </c>
      <c r="D38" s="34">
        <f t="shared" si="0"/>
        <v>1691.3400000000004</v>
      </c>
      <c r="E38" s="34">
        <f t="shared" si="1"/>
        <v>1894.3008000000007</v>
      </c>
      <c r="F38" s="102"/>
      <c r="G38" s="102">
        <f>VLOOKUP(A38,PN!B41:C1938,2,FALSE)</f>
        <v>4072.6</v>
      </c>
      <c r="H38" s="180">
        <f t="shared" si="4"/>
        <v>-0.60447871138830223</v>
      </c>
      <c r="I38" s="101">
        <f t="shared" si="3"/>
        <v>1.1760000000000004</v>
      </c>
    </row>
    <row r="39" spans="1:9">
      <c r="A39" s="198" t="s">
        <v>831</v>
      </c>
      <c r="B39" s="102" t="str">
        <f>VLOOKUP(A39,PN!B42:D1939,3,FALSE)</f>
        <v>MS/MX 550-Sheet Tray for 31x, 41x, 51x, 61x Series</v>
      </c>
      <c r="C39" s="33">
        <v>1610.8000000000002</v>
      </c>
      <c r="D39" s="34">
        <f t="shared" si="0"/>
        <v>1691.3400000000004</v>
      </c>
      <c r="E39" s="34">
        <f t="shared" si="1"/>
        <v>1894.3008000000007</v>
      </c>
      <c r="F39" s="102"/>
      <c r="G39" s="102">
        <f>VLOOKUP(A39,PN!B42:C1939,2,FALSE)</f>
        <v>5122.6000000000004</v>
      </c>
      <c r="H39" s="180">
        <f t="shared" si="4"/>
        <v>-0.68555030648498805</v>
      </c>
      <c r="I39" s="101">
        <f t="shared" si="3"/>
        <v>1.1760000000000004</v>
      </c>
    </row>
    <row r="40" spans="1:9">
      <c r="A40" s="198" t="s">
        <v>880</v>
      </c>
      <c r="B40" s="102" t="str">
        <f>VLOOKUP(A40,PN!B43:D1940,3,FALSE)</f>
        <v>MarkNet 8352 Wireless for MS310,410,510,610</v>
      </c>
      <c r="C40" s="33">
        <v>1409.45</v>
      </c>
      <c r="D40" s="34">
        <f t="shared" si="0"/>
        <v>1479.9225000000001</v>
      </c>
      <c r="E40" s="34">
        <f t="shared" si="1"/>
        <v>1657.5132000000003</v>
      </c>
      <c r="F40" s="102"/>
      <c r="G40" s="102">
        <f>VLOOKUP(A40,PN!B43:C1940,2,FALSE)</f>
        <v>1290.0999999999999</v>
      </c>
      <c r="H40" s="180">
        <f t="shared" si="4"/>
        <v>9.2512208355941511E-2</v>
      </c>
      <c r="I40" s="101">
        <f t="shared" si="3"/>
        <v>1.1760000000000002</v>
      </c>
    </row>
    <row r="41" spans="1:9">
      <c r="A41" s="198" t="s">
        <v>866</v>
      </c>
      <c r="B41" s="102" t="str">
        <f>VLOOKUP(A41,PN!B44:D1941,3,FALSE)</f>
        <v>256MB User Flash Memory</v>
      </c>
      <c r="C41" s="33">
        <v>805.40000000000009</v>
      </c>
      <c r="D41" s="34">
        <f t="shared" si="0"/>
        <v>845.67000000000019</v>
      </c>
      <c r="E41" s="34">
        <f t="shared" si="1"/>
        <v>947.15040000000033</v>
      </c>
      <c r="F41" s="102"/>
      <c r="G41" s="102">
        <f>VLOOKUP(A41,PN!B44:C1941,2,FALSE)</f>
        <v>1519</v>
      </c>
      <c r="H41" s="180">
        <f t="shared" si="4"/>
        <v>-0.46978275181040152</v>
      </c>
      <c r="I41" s="101">
        <f t="shared" si="3"/>
        <v>1.1760000000000004</v>
      </c>
    </row>
    <row r="42" spans="1:9">
      <c r="A42" s="198" t="s">
        <v>872</v>
      </c>
      <c r="B42" s="102" t="str">
        <f>VLOOKUP(A42,PN!B45:D1942,3,FALSE)</f>
        <v>1GBx16 DDR3 RAM</v>
      </c>
      <c r="C42" s="33">
        <v>805.40000000000009</v>
      </c>
      <c r="D42" s="34">
        <f t="shared" si="0"/>
        <v>845.67000000000019</v>
      </c>
      <c r="E42" s="34">
        <f t="shared" si="1"/>
        <v>947.15040000000033</v>
      </c>
      <c r="F42" s="102"/>
      <c r="G42" s="102">
        <f>VLOOKUP(A42,PN!B45:C1942,2,FALSE)</f>
        <v>2034.9</v>
      </c>
      <c r="H42" s="180">
        <f t="shared" si="4"/>
        <v>-0.60420659491866924</v>
      </c>
      <c r="I42" s="101">
        <f t="shared" si="3"/>
        <v>1.1760000000000004</v>
      </c>
    </row>
    <row r="43" spans="1:9">
      <c r="A43" s="198" t="s">
        <v>868</v>
      </c>
      <c r="B43" s="102" t="str">
        <f>VLOOKUP(A43,PN!B46:D1943,3,FALSE)</f>
        <v>512MBx16 DDR3 RAM</v>
      </c>
      <c r="C43" s="33">
        <v>805.40000000000009</v>
      </c>
      <c r="D43" s="34">
        <f t="shared" si="0"/>
        <v>845.67000000000019</v>
      </c>
      <c r="E43" s="34">
        <f t="shared" si="1"/>
        <v>947.15040000000033</v>
      </c>
      <c r="F43" s="102"/>
      <c r="G43" s="102">
        <f>VLOOKUP(A43,PN!B46:C1943,2,FALSE)</f>
        <v>1519</v>
      </c>
      <c r="H43" s="180">
        <f t="shared" si="4"/>
        <v>-0.46978275181040152</v>
      </c>
      <c r="I43" s="101">
        <f t="shared" si="3"/>
        <v>1.1760000000000004</v>
      </c>
    </row>
    <row r="44" spans="1:9">
      <c r="A44" s="198">
        <v>3073173</v>
      </c>
      <c r="B44" s="102" t="str">
        <f>VLOOKUP(A44,PN!B48:D1945,3,FALSE)</f>
        <v>Swivel Cabinet</v>
      </c>
      <c r="C44" s="33">
        <v>3221.6000000000004</v>
      </c>
      <c r="D44" s="34">
        <f t="shared" si="0"/>
        <v>3382.6800000000007</v>
      </c>
      <c r="E44" s="34">
        <f t="shared" si="1"/>
        <v>3788.6016000000013</v>
      </c>
      <c r="F44" s="102"/>
      <c r="G44" s="102">
        <f>VLOOKUP(A44,PN!B48:C1945,2,FALSE)</f>
        <v>5392.1</v>
      </c>
      <c r="H44" s="180">
        <f t="shared" si="4"/>
        <v>-0.40253333580608663</v>
      </c>
      <c r="I44" s="101">
        <f t="shared" si="3"/>
        <v>1.1760000000000004</v>
      </c>
    </row>
    <row r="45" spans="1:9">
      <c r="A45" s="198" t="s">
        <v>833</v>
      </c>
      <c r="B45" s="102" t="str">
        <f>VLOOKUP(A45,PN!B49:D1946,3,FALSE)</f>
        <v>Adjustable Printer Stand</v>
      </c>
      <c r="C45" s="33">
        <v>3221.6000000000004</v>
      </c>
      <c r="D45" s="34">
        <f t="shared" si="0"/>
        <v>3382.6800000000007</v>
      </c>
      <c r="E45" s="34">
        <f t="shared" si="1"/>
        <v>3788.6016000000013</v>
      </c>
      <c r="F45" s="102"/>
      <c r="G45" s="102">
        <f>VLOOKUP(A45,PN!B49:C1946,2,FALSE)</f>
        <v>7696.5</v>
      </c>
      <c r="H45" s="180">
        <f t="shared" si="4"/>
        <v>-0.58142012603131288</v>
      </c>
      <c r="I45" s="101">
        <f t="shared" si="3"/>
        <v>1.1760000000000004</v>
      </c>
    </row>
    <row r="46" spans="1:9">
      <c r="A46" s="198" t="s">
        <v>870</v>
      </c>
      <c r="B46" s="102" t="str">
        <f>VLOOKUP(A46,PN!B50:D1947,3,FALSE)</f>
        <v>1GBx32 DDR3 RAM</v>
      </c>
      <c r="C46" s="33">
        <v>1409.45</v>
      </c>
      <c r="D46" s="34">
        <f t="shared" si="0"/>
        <v>1479.9225000000001</v>
      </c>
      <c r="E46" s="34">
        <f t="shared" si="1"/>
        <v>1657.5132000000003</v>
      </c>
      <c r="F46" s="102"/>
      <c r="G46" s="102">
        <f>VLOOKUP(A46,PN!B50:C1947,2,FALSE)</f>
        <v>2034.9</v>
      </c>
      <c r="H46" s="180">
        <f t="shared" si="4"/>
        <v>-0.30736154110767117</v>
      </c>
    </row>
    <row r="47" spans="1:9">
      <c r="A47" s="198" t="s">
        <v>874</v>
      </c>
      <c r="B47" s="102" t="str">
        <f>VLOOKUP(A47,PN!B51:D1948,3,FALSE)</f>
        <v>2GBx32 DDR3 RAM</v>
      </c>
      <c r="C47" s="33">
        <v>1610.8000000000002</v>
      </c>
      <c r="D47" s="34">
        <f t="shared" si="0"/>
        <v>1691.3400000000004</v>
      </c>
      <c r="E47" s="34">
        <f t="shared" si="1"/>
        <v>1894.3008000000007</v>
      </c>
      <c r="F47" s="102"/>
      <c r="G47" s="102">
        <f>VLOOKUP(A47,PN!B51:C1948,2,FALSE)</f>
        <v>2548.6999999999998</v>
      </c>
      <c r="H47" s="180">
        <f t="shared" si="4"/>
        <v>-0.36799152509122285</v>
      </c>
    </row>
    <row r="48" spans="1:9">
      <c r="A48" s="198" t="s">
        <v>876</v>
      </c>
      <c r="B48" s="102" t="str">
        <f>VLOOKUP(A48,PN!B52:D1949,3,FALSE)</f>
        <v>Hard Disk Drive (160+GB)</v>
      </c>
      <c r="C48" s="33">
        <v>11919.92</v>
      </c>
      <c r="D48" s="34">
        <f t="shared" si="0"/>
        <v>12515.916000000001</v>
      </c>
      <c r="E48" s="34">
        <f t="shared" si="1"/>
        <v>14017.825920000003</v>
      </c>
      <c r="F48" s="102"/>
      <c r="G48" s="102">
        <f>VLOOKUP(A48,PN!B52:C1949,2,FALSE)</f>
        <v>16601.2</v>
      </c>
      <c r="H48" s="180">
        <f t="shared" si="4"/>
        <v>-0.28198443486013064</v>
      </c>
    </row>
    <row r="49" spans="1:8">
      <c r="A49" s="198" t="s">
        <v>895</v>
      </c>
      <c r="B49" s="102" t="str">
        <f>VLOOKUP(A49,PN!B53:D1950,3,FALSE)</f>
        <v>PARALLEL 1284-B INTERFACE CARD</v>
      </c>
      <c r="C49" s="33">
        <v>1872.5550000000001</v>
      </c>
      <c r="D49" s="34">
        <f t="shared" si="0"/>
        <v>1966.1827500000002</v>
      </c>
      <c r="E49" s="34">
        <f t="shared" si="1"/>
        <v>2202.1246800000004</v>
      </c>
      <c r="F49" s="102"/>
      <c r="G49" s="102">
        <f>VLOOKUP(A49,PN!B53:C1950,2,FALSE)</f>
        <v>2608.1999999999998</v>
      </c>
      <c r="H49" s="180">
        <f t="shared" si="4"/>
        <v>-0.28205083965953526</v>
      </c>
    </row>
    <row r="50" spans="1:8">
      <c r="A50" s="198" t="s">
        <v>884</v>
      </c>
      <c r="B50" s="102" t="str">
        <f>VLOOKUP(A50,PN!B54:D1951,3,FALSE)</f>
        <v>MarkNet 8350 Wireless for MX510,610</v>
      </c>
      <c r="C50" s="33">
        <v>1610.8000000000002</v>
      </c>
      <c r="D50" s="34">
        <f t="shared" si="0"/>
        <v>1691.3400000000004</v>
      </c>
      <c r="E50" s="34">
        <f t="shared" si="1"/>
        <v>1894.3008000000007</v>
      </c>
      <c r="F50" s="102"/>
      <c r="G50" s="102">
        <f>VLOOKUP(A50,PN!B54:C1951,2,FALSE)</f>
        <v>2552.1999999999998</v>
      </c>
      <c r="H50" s="180">
        <f t="shared" si="4"/>
        <v>-0.36885823994984707</v>
      </c>
    </row>
    <row r="51" spans="1:8">
      <c r="A51" s="198" t="s">
        <v>837</v>
      </c>
      <c r="B51" s="102" t="str">
        <f>VLOOKUP(A51,PN!B55:D1952,3,FALSE)</f>
        <v>MS81x/ MX71x Series550-Sheet Tray</v>
      </c>
      <c r="C51" s="33">
        <v>4228.3500000000004</v>
      </c>
      <c r="D51" s="34">
        <f t="shared" si="0"/>
        <v>4439.7675000000008</v>
      </c>
      <c r="E51" s="34">
        <f t="shared" si="1"/>
        <v>4972.539600000001</v>
      </c>
      <c r="F51" s="102"/>
      <c r="G51" s="102">
        <f>VLOOKUP(A51,PN!B55:C1952,2,FALSE)</f>
        <v>9261.7000000000007</v>
      </c>
      <c r="H51" s="180">
        <f t="shared" si="4"/>
        <v>-0.54345854432771523</v>
      </c>
    </row>
    <row r="52" spans="1:8">
      <c r="A52" s="198" t="s">
        <v>849</v>
      </c>
      <c r="B52" s="102" t="str">
        <f>VLOOKUP(A52,PN!B56:D1953,3,FALSE)</f>
        <v>MS81x Series4-Bin Mailbox</v>
      </c>
      <c r="C52" s="33">
        <v>9664.8000000000011</v>
      </c>
      <c r="D52" s="34">
        <f t="shared" si="0"/>
        <v>10148.040000000001</v>
      </c>
      <c r="E52" s="34">
        <f t="shared" si="1"/>
        <v>11365.804800000002</v>
      </c>
      <c r="F52" s="102"/>
      <c r="G52" s="102">
        <f>VLOOKUP(A52,PN!B56:C1953,2,FALSE)</f>
        <v>11921.7</v>
      </c>
      <c r="H52" s="180">
        <f t="shared" si="4"/>
        <v>-0.1893102493771861</v>
      </c>
    </row>
    <row r="53" spans="1:8">
      <c r="A53" s="198" t="s">
        <v>853</v>
      </c>
      <c r="B53" s="102" t="str">
        <f>VLOOKUP(A53,PN!B57:D1954,3,FALSE)</f>
        <v>MS81x/ MX71x SeriesSpacer</v>
      </c>
      <c r="C53" s="33">
        <v>1550.3950000000002</v>
      </c>
      <c r="D53" s="34">
        <f t="shared" si="0"/>
        <v>1627.9147500000004</v>
      </c>
      <c r="E53" s="34">
        <f t="shared" si="1"/>
        <v>1823.2645200000006</v>
      </c>
      <c r="F53" s="102"/>
      <c r="G53" s="102">
        <f>VLOOKUP(A53,PN!B57:C1954,2,FALSE)</f>
        <v>1950.9</v>
      </c>
      <c r="H53" s="180">
        <f t="shared" si="4"/>
        <v>-0.20529242913527082</v>
      </c>
    </row>
    <row r="54" spans="1:8">
      <c r="A54" s="198" t="s">
        <v>855</v>
      </c>
      <c r="B54" s="102" t="str">
        <f>VLOOKUP(A54,PN!B58:D1955,3,FALSE)</f>
        <v>MS81x/ MX71x SeriesCaster Base</v>
      </c>
      <c r="C54" s="33">
        <v>7047.2500000000009</v>
      </c>
      <c r="D54" s="34">
        <f t="shared" si="0"/>
        <v>7399.6125000000011</v>
      </c>
      <c r="E54" s="34">
        <f t="shared" si="1"/>
        <v>8287.5660000000025</v>
      </c>
      <c r="F54" s="102"/>
      <c r="G54" s="102">
        <f>VLOOKUP(A54,PN!B58:C1955,2,FALSE)</f>
        <v>11554.2</v>
      </c>
      <c r="H54" s="180">
        <f t="shared" si="4"/>
        <v>-0.39007027747485756</v>
      </c>
    </row>
    <row r="55" spans="1:8">
      <c r="A55" s="198" t="s">
        <v>886</v>
      </c>
      <c r="B55" s="102" t="str">
        <f>VLOOKUP(A55,PN!B59:D1956,3,FALSE)</f>
        <v>MarkNet 8352 Wireless for CX310,410,510</v>
      </c>
      <c r="C55" s="33">
        <v>3624.3</v>
      </c>
      <c r="D55" s="34">
        <f t="shared" si="0"/>
        <v>3805.5150000000003</v>
      </c>
      <c r="E55" s="34">
        <f t="shared" si="1"/>
        <v>4262.1768000000011</v>
      </c>
      <c r="F55" s="102"/>
      <c r="G55" s="102">
        <f>VLOOKUP(A55,PN!B59:C1956,2,FALSE)</f>
        <v>5131.7</v>
      </c>
      <c r="H55" s="180">
        <f t="shared" si="4"/>
        <v>-0.29374281427207355</v>
      </c>
    </row>
    <row r="56" spans="1:8">
      <c r="A56" s="198" t="s">
        <v>835</v>
      </c>
      <c r="B56" s="102" t="str">
        <f>VLOOKUP(A56,PN!B60:D1957,3,FALSE)</f>
        <v>MS81x/ MX71x Series250-Sheet Tray</v>
      </c>
      <c r="C56" s="33">
        <v>3020.2500000000005</v>
      </c>
      <c r="D56" s="34">
        <f t="shared" si="0"/>
        <v>3171.2625000000007</v>
      </c>
      <c r="E56" s="34">
        <f t="shared" si="1"/>
        <v>3551.8140000000012</v>
      </c>
      <c r="F56" s="102"/>
      <c r="G56" s="102">
        <f>VLOOKUP(A56,PN!B60:C1957,2,FALSE)</f>
        <v>7907.2</v>
      </c>
      <c r="H56" s="180">
        <f t="shared" si="4"/>
        <v>-0.61803799069202736</v>
      </c>
    </row>
    <row r="57" spans="1:8">
      <c r="A57" s="198" t="s">
        <v>839</v>
      </c>
      <c r="B57" s="102" t="str">
        <f>VLOOKUP(A57,PN!B61:D1958,3,FALSE)</f>
        <v>MS81x/ MX71x Series2100-Sheet Tray</v>
      </c>
      <c r="C57" s="33">
        <v>11035.9935</v>
      </c>
      <c r="D57" s="34">
        <f t="shared" si="0"/>
        <v>11587.793175000001</v>
      </c>
      <c r="E57" s="34">
        <f t="shared" si="1"/>
        <v>12978.328356000002</v>
      </c>
      <c r="F57" s="102"/>
      <c r="G57" s="102">
        <f>VLOOKUP(A57,PN!B61:C1958,2,FALSE)</f>
        <v>19901.7</v>
      </c>
      <c r="H57" s="180">
        <f t="shared" si="4"/>
        <v>-0.44547483380816716</v>
      </c>
    </row>
    <row r="58" spans="1:8">
      <c r="A58" s="198" t="s">
        <v>1488</v>
      </c>
      <c r="B58" s="102" t="str">
        <f>VLOOKUP(A58,PN!B62:D1959,3,FALSE)</f>
        <v>Photoconductor Kit</v>
      </c>
      <c r="C58" s="33">
        <v>845.67000000000007</v>
      </c>
      <c r="D58" s="34">
        <f t="shared" si="0"/>
        <v>887.95350000000008</v>
      </c>
      <c r="E58" s="34">
        <f t="shared" si="1"/>
        <v>994.50792000000013</v>
      </c>
      <c r="F58" s="102"/>
      <c r="G58" s="102">
        <f>VLOOKUP(A58,PN!B62:C1959,2,FALSE)</f>
        <v>1960.44</v>
      </c>
      <c r="H58" s="180">
        <f t="shared" si="4"/>
        <v>-0.56863255187610939</v>
      </c>
    </row>
    <row r="59" spans="1:8">
      <c r="A59" s="198" t="s">
        <v>2052</v>
      </c>
      <c r="B59" s="102" t="str">
        <f>VLOOKUP(A59,PN!B63:D1960,3,FALSE)</f>
        <v>X64Xe High Yield Return Program Print Cartridge</v>
      </c>
      <c r="C59" s="33">
        <v>4590.7800000000007</v>
      </c>
      <c r="D59" s="34">
        <f t="shared" si="0"/>
        <v>4820.3190000000013</v>
      </c>
      <c r="E59" s="34">
        <f t="shared" si="1"/>
        <v>5398.7572800000016</v>
      </c>
      <c r="F59" s="102"/>
      <c r="G59" s="102">
        <f>VLOOKUP(A59,PN!B63:C1960,2,FALSE)</f>
        <v>9800.56</v>
      </c>
      <c r="H59" s="180">
        <f t="shared" si="4"/>
        <v>-0.53157982809145587</v>
      </c>
    </row>
    <row r="60" spans="1:8">
      <c r="A60" s="198" t="s">
        <v>2056</v>
      </c>
      <c r="B60" s="102" t="str">
        <f>VLOOKUP(A60,PN!B64:D1961,3,FALSE)</f>
        <v>X64Xe Extra High Yield Return Program Print Cartridge</v>
      </c>
      <c r="C60" s="33">
        <v>4671.3200000000006</v>
      </c>
      <c r="D60" s="34">
        <f t="shared" si="0"/>
        <v>4904.8860000000004</v>
      </c>
      <c r="E60" s="34">
        <f t="shared" si="1"/>
        <v>5493.4723200000008</v>
      </c>
      <c r="F60" s="102"/>
      <c r="G60" s="102">
        <f>VLOOKUP(A60,PN!B64:C1961,2,FALSE)</f>
        <v>10555.06</v>
      </c>
      <c r="H60" s="180">
        <f t="shared" si="4"/>
        <v>-0.55743311738635304</v>
      </c>
    </row>
    <row r="61" spans="1:8">
      <c r="A61" s="198" t="s">
        <v>2103</v>
      </c>
      <c r="B61" s="102" t="str">
        <f>VLOOKUP(A61,PN!B65:D1962,3,FALSE)</f>
        <v>LASER PRINTER A4 TRANSP (50)</v>
      </c>
      <c r="C61" s="33">
        <v>543.6450000000001</v>
      </c>
      <c r="D61" s="34">
        <f t="shared" si="0"/>
        <v>570.82725000000016</v>
      </c>
      <c r="E61" s="34">
        <f t="shared" si="1"/>
        <v>639.32652000000019</v>
      </c>
      <c r="F61" s="102"/>
      <c r="G61" s="102">
        <f>VLOOKUP(A61,PN!B65:C1962,2,FALSE)</f>
        <v>705.47</v>
      </c>
      <c r="H61" s="180">
        <f t="shared" ref="H61:H89" si="5">(C61-G61)/G61</f>
        <v>-0.22938608303684058</v>
      </c>
    </row>
    <row r="62" spans="1:8">
      <c r="A62" s="198">
        <v>1382925</v>
      </c>
      <c r="B62" s="102" t="str">
        <f>VLOOKUP(A62,PN!B68:D1965,3,FALSE)</f>
        <v>Optra S 17.6K RP Print Cart</v>
      </c>
      <c r="C62" s="33">
        <v>5154.5600000000004</v>
      </c>
      <c r="D62" s="34">
        <f t="shared" ref="D62:D121" si="6">C62*1.05</f>
        <v>5412.2880000000005</v>
      </c>
      <c r="E62" s="34">
        <f t="shared" ref="E62:E121" si="7">D62*1.12</f>
        <v>6061.762560000001</v>
      </c>
      <c r="F62" s="102"/>
      <c r="G62" s="102">
        <f>VLOOKUP(A62,PN!B68:C1965,2,FALSE)</f>
        <v>5519.95</v>
      </c>
      <c r="H62" s="180">
        <f t="shared" si="5"/>
        <v>-6.6194440167030397E-2</v>
      </c>
    </row>
    <row r="63" spans="1:8">
      <c r="A63" s="198" t="s">
        <v>1387</v>
      </c>
      <c r="B63" s="102" t="str">
        <f>VLOOKUP(A63,PN!B69:D1966,3,FALSE)</f>
        <v>High Yield Return Prog Print Cartridge (6k) (pallet size 198)</v>
      </c>
      <c r="C63" s="33">
        <v>2657.82</v>
      </c>
      <c r="D63" s="34">
        <f t="shared" si="6"/>
        <v>2790.7110000000002</v>
      </c>
      <c r="E63" s="34">
        <f t="shared" si="7"/>
        <v>3125.5963200000006</v>
      </c>
      <c r="F63" s="102"/>
      <c r="G63" s="102">
        <f>VLOOKUP(A63,PN!B69:C1966,2,FALSE)</f>
        <v>3995.51</v>
      </c>
      <c r="H63" s="180">
        <f t="shared" si="5"/>
        <v>-0.33479831110421449</v>
      </c>
    </row>
    <row r="64" spans="1:8">
      <c r="A64" s="198" t="s">
        <v>1457</v>
      </c>
      <c r="B64" s="102" t="str">
        <f>VLOOKUP(A64,PN!B71:D1968,3,FALSE)</f>
        <v>T52X 20k @ 5% High Yield Return Prog Print Cartridge</v>
      </c>
      <c r="C64" s="33">
        <v>6765.3600000000006</v>
      </c>
      <c r="D64" s="34">
        <f t="shared" si="6"/>
        <v>7103.6280000000006</v>
      </c>
      <c r="E64" s="34">
        <f t="shared" si="7"/>
        <v>7956.063360000001</v>
      </c>
      <c r="F64" s="102"/>
      <c r="G64" s="102">
        <f>VLOOKUP(A64,PN!B71:C1968,2,FALSE)</f>
        <v>9565.4599999999991</v>
      </c>
      <c r="H64" s="180">
        <f t="shared" si="5"/>
        <v>-0.29273030256778021</v>
      </c>
    </row>
    <row r="65" spans="1:8">
      <c r="A65" s="198" t="s">
        <v>1409</v>
      </c>
      <c r="B65" s="102" t="str">
        <f>VLOOKUP(A65,PN!B72:D1969,3,FALSE)</f>
        <v>C750 Magenta High Yield Return Program Cartridge (15k)</v>
      </c>
      <c r="C65" s="33">
        <v>9543.9900000000016</v>
      </c>
      <c r="D65" s="34">
        <f t="shared" si="6"/>
        <v>10021.189500000002</v>
      </c>
      <c r="E65" s="34">
        <f t="shared" si="7"/>
        <v>11223.732240000003</v>
      </c>
      <c r="F65" s="102"/>
      <c r="G65" s="102">
        <f>VLOOKUP(A65,PN!B72:C1969,2,FALSE)</f>
        <v>12615.97</v>
      </c>
      <c r="H65" s="180">
        <f t="shared" si="5"/>
        <v>-0.24349931079417578</v>
      </c>
    </row>
    <row r="66" spans="1:8">
      <c r="A66" s="198" t="s">
        <v>1411</v>
      </c>
      <c r="B66" s="102" t="str">
        <f>VLOOKUP(A66,PN!B73:D1970,3,FALSE)</f>
        <v>C750 Yellow High Yield Return Program Cartridge (15k)</v>
      </c>
      <c r="C66" s="33">
        <v>9543.9900000000016</v>
      </c>
      <c r="D66" s="34">
        <f t="shared" si="6"/>
        <v>10021.189500000002</v>
      </c>
      <c r="E66" s="34">
        <f t="shared" si="7"/>
        <v>11223.732240000003</v>
      </c>
      <c r="F66" s="102"/>
      <c r="G66" s="102">
        <f>VLOOKUP(A66,PN!B73:C1970,2,FALSE)</f>
        <v>12615.97</v>
      </c>
      <c r="H66" s="180">
        <f t="shared" si="5"/>
        <v>-0.24349931079417578</v>
      </c>
    </row>
    <row r="67" spans="1:8">
      <c r="A67" s="198" t="s">
        <v>1507</v>
      </c>
      <c r="B67" s="102" t="str">
        <f>VLOOKUP(A67,PN!B74:D1971,3,FALSE)</f>
        <v>Black Toner Cartridge w/OCR (14k)</v>
      </c>
      <c r="C67" s="33">
        <v>4953.21</v>
      </c>
      <c r="D67" s="34">
        <f t="shared" si="6"/>
        <v>5200.8705</v>
      </c>
      <c r="E67" s="34">
        <f t="shared" si="7"/>
        <v>5824.9749600000005</v>
      </c>
      <c r="F67" s="102"/>
      <c r="G67" s="102">
        <f>VLOOKUP(A67,PN!B74:C1971,2,FALSE)</f>
        <v>6545.37</v>
      </c>
      <c r="H67" s="180">
        <f t="shared" si="5"/>
        <v>-0.24324980864336163</v>
      </c>
    </row>
    <row r="68" spans="1:8">
      <c r="A68" s="198" t="s">
        <v>1501</v>
      </c>
      <c r="B68" s="102" t="str">
        <f>VLOOKUP(A68,PN!B75:D1972,3,FALSE)</f>
        <v>Cyan Toner Cartridge (14k)</v>
      </c>
      <c r="C68" s="33">
        <v>7852.6500000000005</v>
      </c>
      <c r="D68" s="34">
        <f t="shared" si="6"/>
        <v>8245.2825000000012</v>
      </c>
      <c r="E68" s="34">
        <f t="shared" si="7"/>
        <v>9234.716400000003</v>
      </c>
      <c r="F68" s="102"/>
      <c r="G68" s="102">
        <f>VLOOKUP(A68,PN!B75:C1972,2,FALSE)</f>
        <v>10310.370000000001</v>
      </c>
      <c r="H68" s="180">
        <f t="shared" si="5"/>
        <v>-0.23837359861964216</v>
      </c>
    </row>
    <row r="69" spans="1:8">
      <c r="A69" s="198" t="s">
        <v>1503</v>
      </c>
      <c r="B69" s="102" t="str">
        <f>VLOOKUP(A69,PN!B76:D1973,3,FALSE)</f>
        <v>Magenta Toner Cartridge (14k)</v>
      </c>
      <c r="C69" s="33">
        <v>7852.6500000000005</v>
      </c>
      <c r="D69" s="34">
        <f t="shared" si="6"/>
        <v>8245.2825000000012</v>
      </c>
      <c r="E69" s="34">
        <f t="shared" si="7"/>
        <v>9234.716400000003</v>
      </c>
      <c r="F69" s="102"/>
      <c r="G69" s="102">
        <f>VLOOKUP(A69,PN!B76:C1973,2,FALSE)</f>
        <v>10310.370000000001</v>
      </c>
      <c r="H69" s="180">
        <f t="shared" si="5"/>
        <v>-0.23837359861964216</v>
      </c>
    </row>
    <row r="70" spans="1:8">
      <c r="A70" s="198" t="s">
        <v>1505</v>
      </c>
      <c r="B70" s="102" t="str">
        <f>VLOOKUP(A70,PN!B77:D1974,3,FALSE)</f>
        <v>Yellow Toner Cartridge (14k)</v>
      </c>
      <c r="C70" s="33">
        <v>7852.6500000000005</v>
      </c>
      <c r="D70" s="34">
        <f t="shared" si="6"/>
        <v>8245.2825000000012</v>
      </c>
      <c r="E70" s="34">
        <f t="shared" si="7"/>
        <v>9234.716400000003</v>
      </c>
      <c r="F70" s="102"/>
      <c r="G70" s="102">
        <f>VLOOKUP(A70,PN!B77:C1974,2,FALSE)</f>
        <v>10310.370000000001</v>
      </c>
      <c r="H70" s="180">
        <f t="shared" si="5"/>
        <v>-0.23837359861964216</v>
      </c>
    </row>
    <row r="71" spans="1:8">
      <c r="A71" s="198" t="s">
        <v>1474</v>
      </c>
      <c r="B71" s="102" t="str">
        <f>VLOOKUP(A71,PN!B80:D1977,3,FALSE)</f>
        <v>High Yield Return Prog Print Cartridge (6k) (pallet size 198)</v>
      </c>
      <c r="C71" s="33">
        <v>2295.3900000000003</v>
      </c>
      <c r="D71" s="34">
        <f t="shared" si="6"/>
        <v>2410.1595000000007</v>
      </c>
      <c r="E71" s="34">
        <f t="shared" si="7"/>
        <v>2699.3786400000008</v>
      </c>
      <c r="F71" s="102"/>
      <c r="G71" s="102">
        <f>VLOOKUP(A71,PN!B80:C1977,2,FALSE)</f>
        <v>4005.93</v>
      </c>
      <c r="H71" s="180">
        <f t="shared" si="5"/>
        <v>-0.4270019695800974</v>
      </c>
    </row>
    <row r="72" spans="1:8">
      <c r="A72" s="198" t="s">
        <v>1586</v>
      </c>
      <c r="B72" s="102" t="str">
        <f>VLOOKUP(A72,PN!B81:D1978,3,FALSE)</f>
        <v>C510 Photodeveloper Cartridge (40K Planes)</v>
      </c>
      <c r="C72" s="33">
        <v>5033.75</v>
      </c>
      <c r="D72" s="34">
        <f t="shared" si="6"/>
        <v>5285.4375</v>
      </c>
      <c r="E72" s="34">
        <f t="shared" si="7"/>
        <v>5919.6900000000005</v>
      </c>
      <c r="F72" s="102"/>
      <c r="G72" s="102">
        <f>VLOOKUP(A72,PN!B81:C1978,2,FALSE)</f>
        <v>6663.35</v>
      </c>
      <c r="H72" s="180">
        <f t="shared" si="5"/>
        <v>-0.24456166943054172</v>
      </c>
    </row>
    <row r="73" spans="1:8">
      <c r="A73" s="198" t="s">
        <v>1588</v>
      </c>
      <c r="B73" s="102" t="str">
        <f>VLOOKUP(A73,PN!B82:D1979,3,FALSE)</f>
        <v>C510 Waste Toner Bottle (12K Planes)</v>
      </c>
      <c r="C73" s="33">
        <v>153.02600000000001</v>
      </c>
      <c r="D73" s="34">
        <f t="shared" si="6"/>
        <v>160.67730000000003</v>
      </c>
      <c r="E73" s="34">
        <f t="shared" si="7"/>
        <v>179.95857600000005</v>
      </c>
      <c r="F73" s="102"/>
      <c r="G73" s="102">
        <f>VLOOKUP(A73,PN!B82:C1979,2,FALSE)</f>
        <v>179.67</v>
      </c>
      <c r="H73" s="180">
        <f t="shared" si="5"/>
        <v>-0.1482940947292257</v>
      </c>
    </row>
    <row r="74" spans="1:8">
      <c r="A74" s="198" t="s">
        <v>1920</v>
      </c>
      <c r="B74" s="102" t="str">
        <f>VLOOKUP(A74,PN!B83:D1980,3,FALSE)</f>
        <v>C 920 cyan toner 15 K</v>
      </c>
      <c r="C74" s="33">
        <v>7651.3</v>
      </c>
      <c r="D74" s="34">
        <f t="shared" si="6"/>
        <v>8033.8650000000007</v>
      </c>
      <c r="E74" s="34">
        <f t="shared" si="7"/>
        <v>8997.9288000000015</v>
      </c>
      <c r="F74" s="102"/>
      <c r="G74" s="102">
        <f>VLOOKUP(A74,PN!B83:C1980,2,FALSE)</f>
        <v>10035.67</v>
      </c>
      <c r="H74" s="180">
        <f t="shared" si="5"/>
        <v>-0.23758951818862117</v>
      </c>
    </row>
    <row r="75" spans="1:8">
      <c r="A75" s="198" t="s">
        <v>1924</v>
      </c>
      <c r="B75" s="102" t="str">
        <f>VLOOKUP(A75,PN!B84:D1981,3,FALSE)</f>
        <v>C 920 magenta toner 15 K</v>
      </c>
      <c r="C75" s="33">
        <v>7651.3</v>
      </c>
      <c r="D75" s="34">
        <f t="shared" si="6"/>
        <v>8033.8650000000007</v>
      </c>
      <c r="E75" s="34">
        <f t="shared" si="7"/>
        <v>8997.9288000000015</v>
      </c>
      <c r="F75" s="102"/>
      <c r="G75" s="102">
        <f>VLOOKUP(A75,PN!B84:C1981,2,FALSE)</f>
        <v>10035.67</v>
      </c>
      <c r="H75" s="180">
        <f t="shared" si="5"/>
        <v>-0.23758951818862117</v>
      </c>
    </row>
    <row r="76" spans="1:8">
      <c r="A76" s="198" t="s">
        <v>1926</v>
      </c>
      <c r="B76" s="102" t="str">
        <f>VLOOKUP(A76,PN!B85:D1982,3,FALSE)</f>
        <v>C 920 yellow toner 15 K</v>
      </c>
      <c r="C76" s="33">
        <v>7651.3</v>
      </c>
      <c r="D76" s="34">
        <f t="shared" si="6"/>
        <v>8033.8650000000007</v>
      </c>
      <c r="E76" s="34">
        <f t="shared" si="7"/>
        <v>8997.9288000000015</v>
      </c>
      <c r="F76" s="102"/>
      <c r="G76" s="102">
        <f>VLOOKUP(A76,PN!B85:C1982,2,FALSE)</f>
        <v>10035.67</v>
      </c>
      <c r="H76" s="180">
        <f t="shared" si="5"/>
        <v>-0.23758951818862117</v>
      </c>
    </row>
    <row r="77" spans="1:8">
      <c r="A77" s="198" t="s">
        <v>1511</v>
      </c>
      <c r="B77" s="102" t="str">
        <f>VLOOKUP(A77,PN!B87:D1984,3,FALSE)</f>
        <v>Black Photo Developer (28k)</v>
      </c>
      <c r="C77" s="33">
        <v>1288.6400000000001</v>
      </c>
      <c r="D77" s="34">
        <f t="shared" si="6"/>
        <v>1353.0720000000001</v>
      </c>
      <c r="E77" s="34">
        <f t="shared" si="7"/>
        <v>1515.4406400000003</v>
      </c>
      <c r="F77" s="102"/>
      <c r="G77" s="102">
        <f>VLOOKUP(A77,PN!B87:C1984,2,FALSE)</f>
        <v>1723.68</v>
      </c>
      <c r="H77" s="180">
        <f t="shared" si="5"/>
        <v>-0.25239023484637518</v>
      </c>
    </row>
    <row r="78" spans="1:8">
      <c r="A78" s="198" t="s">
        <v>1509</v>
      </c>
      <c r="B78" s="102" t="str">
        <f>VLOOKUP(A78,PN!B88:D1985,3,FALSE)</f>
        <v>3 Color (kit) Photo Developer (28k)</v>
      </c>
      <c r="C78" s="33">
        <v>4429.7000000000007</v>
      </c>
      <c r="D78" s="34">
        <f t="shared" si="6"/>
        <v>4651.1850000000013</v>
      </c>
      <c r="E78" s="34">
        <f t="shared" si="7"/>
        <v>5209.3272000000015</v>
      </c>
      <c r="F78" s="102"/>
      <c r="G78" s="102">
        <f>VLOOKUP(A78,PN!B88:C1985,2,FALSE)</f>
        <v>5840.49</v>
      </c>
      <c r="H78" s="180">
        <f t="shared" si="5"/>
        <v>-0.24155336281716075</v>
      </c>
    </row>
    <row r="79" spans="1:8">
      <c r="A79" s="198" t="s">
        <v>1701</v>
      </c>
      <c r="B79" s="102" t="str">
        <f>VLOOKUP(A79,PN!B89:D1986,3,FALSE)</f>
        <v>C534x Cyan Extra High Yield Return</v>
      </c>
      <c r="C79" s="33">
        <v>3886.4577000000004</v>
      </c>
      <c r="D79" s="34">
        <f t="shared" si="6"/>
        <v>4080.7805850000004</v>
      </c>
      <c r="E79" s="34">
        <f t="shared" si="7"/>
        <v>4570.4742552000007</v>
      </c>
      <c r="F79" s="102"/>
      <c r="G79" s="102">
        <f>VLOOKUP(A79,PN!B89:C1986,2,FALSE)</f>
        <v>5494.08</v>
      </c>
      <c r="H79" s="180">
        <f t="shared" si="5"/>
        <v>-0.292609918312074</v>
      </c>
    </row>
    <row r="80" spans="1:8">
      <c r="A80" s="198" t="s">
        <v>1703</v>
      </c>
      <c r="B80" s="102" t="str">
        <f>VLOOKUP(A80,PN!B97:D1994,3,FALSE)</f>
        <v>C534x Mangenta Extra High Yield Return</v>
      </c>
      <c r="C80" s="33">
        <v>3886.4577000000004</v>
      </c>
      <c r="D80" s="34">
        <f t="shared" si="6"/>
        <v>4080.7805850000004</v>
      </c>
      <c r="E80" s="34">
        <f t="shared" si="7"/>
        <v>4570.4742552000007</v>
      </c>
      <c r="F80" s="102"/>
      <c r="G80" s="102">
        <f>VLOOKUP(A80,PN!B97:C1994,2,FALSE)</f>
        <v>5494.08</v>
      </c>
      <c r="H80" s="180">
        <f t="shared" si="5"/>
        <v>-0.292609918312074</v>
      </c>
    </row>
    <row r="81" spans="1:8">
      <c r="A81" s="198" t="s">
        <v>1705</v>
      </c>
      <c r="B81" s="102" t="str">
        <f>VLOOKUP(A81,PN!B98:D1995,3,FALSE)</f>
        <v>C534x Yellow Extra High Yield Return</v>
      </c>
      <c r="C81" s="33">
        <v>3886.4577000000004</v>
      </c>
      <c r="D81" s="34">
        <f t="shared" si="6"/>
        <v>4080.7805850000004</v>
      </c>
      <c r="E81" s="34">
        <f t="shared" si="7"/>
        <v>4570.4742552000007</v>
      </c>
      <c r="F81" s="102"/>
      <c r="G81" s="102">
        <f>VLOOKUP(A81,PN!B98:C1995,2,FALSE)</f>
        <v>5494.08</v>
      </c>
      <c r="H81" s="180">
        <f t="shared" si="5"/>
        <v>-0.292609918312074</v>
      </c>
    </row>
    <row r="82" spans="1:8">
      <c r="A82" s="198" t="s">
        <v>1885</v>
      </c>
      <c r="B82" s="102" t="str">
        <f>VLOOKUP(A82,PN!B99:D1996,3,FALSE)</f>
        <v>C782 Black Extra High Yield Return Program Print Cartridge (15k)</v>
      </c>
      <c r="C82" s="33">
        <v>3986.7300000000005</v>
      </c>
      <c r="D82" s="34">
        <f t="shared" si="6"/>
        <v>4186.0665000000008</v>
      </c>
      <c r="E82" s="34">
        <f t="shared" si="7"/>
        <v>4688.3944800000017</v>
      </c>
      <c r="F82" s="102"/>
      <c r="G82" s="102">
        <f>VLOOKUP(A82,PN!B99:C1996,2,FALSE)</f>
        <v>5315.26</v>
      </c>
      <c r="H82" s="180">
        <f t="shared" si="5"/>
        <v>-0.24994638079792891</v>
      </c>
    </row>
    <row r="83" spans="1:8">
      <c r="A83" s="198" t="s">
        <v>1883</v>
      </c>
      <c r="B83" s="102" t="str">
        <f>VLOOKUP(A83,PN!B100:D1997,3,FALSE)</f>
        <v>C782 Cyan Extra High Yield Return Program Print Cartridge (15k)</v>
      </c>
      <c r="C83" s="33">
        <v>7651.3</v>
      </c>
      <c r="D83" s="34">
        <f t="shared" si="6"/>
        <v>8033.8650000000007</v>
      </c>
      <c r="E83" s="34">
        <f t="shared" si="7"/>
        <v>8997.9288000000015</v>
      </c>
      <c r="F83" s="102"/>
      <c r="G83" s="102">
        <f>VLOOKUP(A83,PN!B100:C1997,2,FALSE)</f>
        <v>11064.03</v>
      </c>
      <c r="H83" s="180">
        <f t="shared" si="5"/>
        <v>-0.30845270665390462</v>
      </c>
    </row>
    <row r="84" spans="1:8">
      <c r="A84" s="198" t="s">
        <v>1887</v>
      </c>
      <c r="B84" s="102" t="str">
        <f>VLOOKUP(A84,PN!B101:D1998,3,FALSE)</f>
        <v>C772 Magenta Extra High Yield Return Program Print Cartridge (15k)</v>
      </c>
      <c r="C84" s="33">
        <v>7651.3</v>
      </c>
      <c r="D84" s="34">
        <f t="shared" si="6"/>
        <v>8033.8650000000007</v>
      </c>
      <c r="E84" s="34">
        <f t="shared" si="7"/>
        <v>8997.9288000000015</v>
      </c>
      <c r="F84" s="102"/>
      <c r="G84" s="102">
        <f>VLOOKUP(A84,PN!B101:C1998,2,FALSE)</f>
        <v>11064.03</v>
      </c>
      <c r="H84" s="180">
        <f t="shared" si="5"/>
        <v>-0.30845270665390462</v>
      </c>
    </row>
    <row r="85" spans="1:8">
      <c r="A85" s="198" t="s">
        <v>1889</v>
      </c>
      <c r="B85" s="102" t="str">
        <f>VLOOKUP(A85,PN!B102:D1999,3,FALSE)</f>
        <v>C772 Yellow Extra High Yield Return Program Print Cartridge (15k)</v>
      </c>
      <c r="C85" s="33">
        <v>7651.3</v>
      </c>
      <c r="D85" s="34">
        <f t="shared" si="6"/>
        <v>8033.8650000000007</v>
      </c>
      <c r="E85" s="34">
        <f t="shared" si="7"/>
        <v>8997.9288000000015</v>
      </c>
      <c r="F85" s="102"/>
      <c r="G85" s="102">
        <f>VLOOKUP(A85,PN!B102:C1999,2,FALSE)</f>
        <v>11064.03</v>
      </c>
      <c r="H85" s="180">
        <f t="shared" si="5"/>
        <v>-0.30845270665390462</v>
      </c>
    </row>
    <row r="86" spans="1:8">
      <c r="A86" s="198" t="s">
        <v>1869</v>
      </c>
      <c r="B86" s="102" t="str">
        <f>VLOOKUP(A86,PN!B103:D2000,3,FALSE)</f>
        <v>C78x Black  High Yield Return Program Print Cartridge (10k)</v>
      </c>
      <c r="C86" s="33">
        <v>3543.76</v>
      </c>
      <c r="D86" s="34">
        <f t="shared" si="6"/>
        <v>3720.9480000000003</v>
      </c>
      <c r="E86" s="34">
        <f t="shared" si="7"/>
        <v>4167.461760000001</v>
      </c>
      <c r="F86" s="102"/>
      <c r="G86" s="102">
        <f>VLOOKUP(A86,PN!B103:C2000,2,FALSE)</f>
        <v>4724.58</v>
      </c>
      <c r="H86" s="180">
        <f t="shared" si="5"/>
        <v>-0.24993121081662278</v>
      </c>
    </row>
    <row r="87" spans="1:8">
      <c r="A87" s="198" t="s">
        <v>1867</v>
      </c>
      <c r="B87" s="102" t="str">
        <f>VLOOKUP(A87,PN!B104:D2001,3,FALSE)</f>
        <v>C78x Cyan High Yield Return Program Print Cartridge (10k)</v>
      </c>
      <c r="C87" s="33">
        <v>5235.1000000000004</v>
      </c>
      <c r="D87" s="34">
        <f t="shared" si="6"/>
        <v>5496.8550000000005</v>
      </c>
      <c r="E87" s="34">
        <f t="shared" si="7"/>
        <v>6156.4776000000011</v>
      </c>
      <c r="F87" s="102"/>
      <c r="G87" s="102">
        <f>VLOOKUP(A87,PN!B104:C2001,2,FALSE)</f>
        <v>7375.33</v>
      </c>
      <c r="H87" s="180">
        <f t="shared" si="5"/>
        <v>-0.29018769329643551</v>
      </c>
    </row>
    <row r="88" spans="1:8">
      <c r="A88" s="198" t="s">
        <v>1871</v>
      </c>
      <c r="B88" s="102" t="str">
        <f>VLOOKUP(A88,PN!B105:D2002,3,FALSE)</f>
        <v>C78x Magenta High Yield Return Program Print Cartridge (10k)</v>
      </c>
      <c r="C88" s="33">
        <v>5235.1000000000004</v>
      </c>
      <c r="D88" s="34">
        <f t="shared" si="6"/>
        <v>5496.8550000000005</v>
      </c>
      <c r="E88" s="34">
        <f t="shared" si="7"/>
        <v>6156.4776000000011</v>
      </c>
      <c r="F88" s="102"/>
      <c r="G88" s="102">
        <f>VLOOKUP(A88,PN!B105:C2002,2,FALSE)</f>
        <v>7375.33</v>
      </c>
      <c r="H88" s="180">
        <f t="shared" si="5"/>
        <v>-0.29018769329643551</v>
      </c>
    </row>
    <row r="89" spans="1:8">
      <c r="A89" s="198" t="s">
        <v>1873</v>
      </c>
      <c r="B89" s="102" t="str">
        <f>VLOOKUP(A89,PN!B106:D2003,3,FALSE)</f>
        <v>C78x Yellow High Yield Return Program Print Cartridge (10k)</v>
      </c>
      <c r="C89" s="33">
        <v>5235.1000000000004</v>
      </c>
      <c r="D89" s="34">
        <f t="shared" si="6"/>
        <v>5496.8550000000005</v>
      </c>
      <c r="E89" s="34">
        <f t="shared" si="7"/>
        <v>6156.4776000000011</v>
      </c>
      <c r="F89" s="102"/>
      <c r="G89" s="102">
        <f>VLOOKUP(A89,PN!B106:C2003,2,FALSE)</f>
        <v>7375.33</v>
      </c>
      <c r="H89" s="180">
        <f t="shared" si="5"/>
        <v>-0.29018769329643551</v>
      </c>
    </row>
    <row r="90" spans="1:8">
      <c r="A90" s="198" t="s">
        <v>1697</v>
      </c>
      <c r="B90" s="102" t="str">
        <f>VLOOKUP(A90,PN!B108:D2005,3,FALSE)</f>
        <v>Single Photoconductor Unit</v>
      </c>
      <c r="C90" s="33">
        <v>677.34140000000002</v>
      </c>
      <c r="D90" s="34">
        <f t="shared" si="6"/>
        <v>711.20847000000003</v>
      </c>
      <c r="E90" s="34">
        <f t="shared" si="7"/>
        <v>796.55348640000011</v>
      </c>
      <c r="F90" s="102"/>
      <c r="G90" s="102">
        <f>VLOOKUP(A90,PN!B108:C2005,2,FALSE)</f>
        <v>994.6</v>
      </c>
      <c r="H90" s="180">
        <f t="shared" ref="H90:H120" si="8">(C90-G90)/G90</f>
        <v>-0.31898109792881557</v>
      </c>
    </row>
    <row r="91" spans="1:8">
      <c r="A91" s="198" t="s">
        <v>1699</v>
      </c>
      <c r="B91" s="102" t="str">
        <f>VLOOKUP(A91,PN!B109:D2006,3,FALSE)</f>
        <v>PC Unit 4-Pack</v>
      </c>
      <c r="C91" s="33">
        <v>2491.9076000000005</v>
      </c>
      <c r="D91" s="34">
        <f t="shared" si="6"/>
        <v>2616.5029800000007</v>
      </c>
      <c r="E91" s="34">
        <f t="shared" si="7"/>
        <v>2930.4833376000011</v>
      </c>
      <c r="F91" s="102"/>
      <c r="G91" s="102">
        <f>VLOOKUP(A91,PN!B109:C2006,2,FALSE)</f>
        <v>3554.06</v>
      </c>
      <c r="H91" s="180">
        <f t="shared" si="8"/>
        <v>-0.29885606883395316</v>
      </c>
    </row>
    <row r="92" spans="1:8">
      <c r="A92" s="198" t="s">
        <v>1644</v>
      </c>
      <c r="B92" s="102" t="str">
        <f>VLOOKUP(A92,PN!B110:D2007,3,FALSE)</f>
        <v>Fuser</v>
      </c>
      <c r="C92" s="33">
        <v>5516.9900000000007</v>
      </c>
      <c r="D92" s="34">
        <f t="shared" si="6"/>
        <v>5792.839500000001</v>
      </c>
      <c r="E92" s="34">
        <f t="shared" si="7"/>
        <v>6487.9802400000017</v>
      </c>
      <c r="F92" s="102"/>
      <c r="G92" s="102">
        <f>VLOOKUP(A92,PN!B110:C2007,2,FALSE)</f>
        <v>7121.89</v>
      </c>
      <c r="H92" s="180">
        <f t="shared" si="8"/>
        <v>-0.22534748500749094</v>
      </c>
    </row>
    <row r="93" spans="1:8">
      <c r="A93" s="198" t="s">
        <v>1445</v>
      </c>
      <c r="B93" s="102" t="str">
        <f>VLOOKUP(A93,PN!B111:D2008,3,FALSE)</f>
        <v>Optra T 25k @ 5% High Yield Return Program Print Cartridge</v>
      </c>
      <c r="C93" s="33">
        <v>5476.72</v>
      </c>
      <c r="D93" s="34">
        <f t="shared" si="6"/>
        <v>5750.5560000000005</v>
      </c>
      <c r="E93" s="34">
        <f t="shared" si="7"/>
        <v>6440.6227200000012</v>
      </c>
      <c r="F93" s="102"/>
      <c r="G93" s="102">
        <f>VLOOKUP(A93,PN!B111:C2008,2,FALSE)</f>
        <v>9565.4599999999991</v>
      </c>
      <c r="H93" s="180">
        <f t="shared" si="8"/>
        <v>-0.42744834017391731</v>
      </c>
    </row>
    <row r="94" spans="1:8">
      <c r="A94" s="198" t="s">
        <v>1405</v>
      </c>
      <c r="B94" s="102" t="str">
        <f>VLOOKUP(A94,PN!B112:D2009,3,FALSE)</f>
        <v>C750 Cyan High Yield Return Program  Cartridge (15k)</v>
      </c>
      <c r="C94" s="33">
        <v>9543.9900000000016</v>
      </c>
      <c r="D94" s="34">
        <f t="shared" si="6"/>
        <v>10021.189500000002</v>
      </c>
      <c r="E94" s="34">
        <f t="shared" si="7"/>
        <v>11223.732240000003</v>
      </c>
      <c r="F94" s="102"/>
      <c r="G94" s="102">
        <f>VLOOKUP(A94,PN!B112:C2009,2,FALSE)</f>
        <v>12615.97</v>
      </c>
      <c r="H94" s="180">
        <f t="shared" si="8"/>
        <v>-0.24349931079417578</v>
      </c>
    </row>
    <row r="95" spans="1:8">
      <c r="A95" s="198" t="s">
        <v>1407</v>
      </c>
      <c r="B95" s="102" t="str">
        <f>VLOOKUP(A95,PN!B113:D2010,3,FALSE)</f>
        <v>C750 Black High Yield Return Program Cartridge (15k)</v>
      </c>
      <c r="C95" s="33">
        <v>4631.05</v>
      </c>
      <c r="D95" s="34">
        <f t="shared" si="6"/>
        <v>4862.6025</v>
      </c>
      <c r="E95" s="34">
        <f t="shared" si="7"/>
        <v>5446.1148000000003</v>
      </c>
      <c r="F95" s="102"/>
      <c r="G95" s="102">
        <f>VLOOKUP(A95,PN!B113:C2010,2,FALSE)</f>
        <v>6121.45</v>
      </c>
      <c r="H95" s="180">
        <f t="shared" si="8"/>
        <v>-0.24347172647003565</v>
      </c>
    </row>
    <row r="96" spans="1:8">
      <c r="A96" s="198" t="s">
        <v>1463</v>
      </c>
      <c r="B96" s="102" t="str">
        <f>VLOOKUP(A96,PN!B114:D2011,3,FALSE)</f>
        <v>T62X 30k @ 5% High Yield Return Prog Print Cartridge</v>
      </c>
      <c r="C96" s="33">
        <v>6604.2800000000007</v>
      </c>
      <c r="D96" s="34">
        <f t="shared" si="6"/>
        <v>6934.4940000000006</v>
      </c>
      <c r="E96" s="34">
        <f t="shared" si="7"/>
        <v>7766.6332800000018</v>
      </c>
      <c r="F96" s="102"/>
      <c r="G96" s="102">
        <f>VLOOKUP(A96,PN!B114:C2011,2,FALSE)</f>
        <v>11329.15</v>
      </c>
      <c r="H96" s="180">
        <f t="shared" si="8"/>
        <v>-0.41705423619600757</v>
      </c>
    </row>
    <row r="97" spans="1:8">
      <c r="A97" s="198" t="s">
        <v>1590</v>
      </c>
      <c r="B97" s="102" t="str">
        <f>VLOOKUP(A97,PN!B115:D2012,3,FALSE)</f>
        <v>C510 Cyan High Yield Cartridge (6.6K)</v>
      </c>
      <c r="C97" s="33">
        <v>4751.8600000000006</v>
      </c>
      <c r="D97" s="34">
        <f t="shared" si="6"/>
        <v>4989.4530000000004</v>
      </c>
      <c r="E97" s="34">
        <f t="shared" si="7"/>
        <v>5588.1873600000008</v>
      </c>
      <c r="F97" s="102"/>
      <c r="G97" s="102">
        <f>VLOOKUP(A97,PN!B115:C2012,2,FALSE)</f>
        <v>7093.12</v>
      </c>
      <c r="H97" s="180">
        <f t="shared" si="8"/>
        <v>-0.330074776685013</v>
      </c>
    </row>
    <row r="98" spans="1:8">
      <c r="A98" s="198" t="s">
        <v>1592</v>
      </c>
      <c r="B98" s="102" t="str">
        <f>VLOOKUP(A98,PN!B116:D2013,3,FALSE)</f>
        <v>C510 Magenta High Yield Cartridge (6.6K)</v>
      </c>
      <c r="C98" s="33">
        <v>4751.8600000000006</v>
      </c>
      <c r="D98" s="34">
        <f t="shared" si="6"/>
        <v>4989.4530000000004</v>
      </c>
      <c r="E98" s="34">
        <f t="shared" si="7"/>
        <v>5588.1873600000008</v>
      </c>
      <c r="F98" s="102"/>
      <c r="G98" s="102">
        <f>VLOOKUP(A98,PN!B116:C2013,2,FALSE)</f>
        <v>7093.12</v>
      </c>
      <c r="H98" s="180">
        <f t="shared" si="8"/>
        <v>-0.330074776685013</v>
      </c>
    </row>
    <row r="99" spans="1:8">
      <c r="A99" s="198" t="s">
        <v>1594</v>
      </c>
      <c r="B99" s="102" t="str">
        <f>VLOOKUP(A99,PN!B117:D2014,3,FALSE)</f>
        <v>C510 Yellow High Yield  Cartridge (6.6K)</v>
      </c>
      <c r="C99" s="33">
        <v>4751.8600000000006</v>
      </c>
      <c r="D99" s="34">
        <f t="shared" si="6"/>
        <v>4989.4530000000004</v>
      </c>
      <c r="E99" s="34">
        <f t="shared" si="7"/>
        <v>5588.1873600000008</v>
      </c>
      <c r="F99" s="102"/>
      <c r="G99" s="102">
        <f>VLOOKUP(A99,PN!B117:C2014,2,FALSE)</f>
        <v>7093.12</v>
      </c>
      <c r="H99" s="180">
        <f t="shared" si="8"/>
        <v>-0.330074776685013</v>
      </c>
    </row>
    <row r="100" spans="1:8">
      <c r="A100" s="198" t="s">
        <v>1596</v>
      </c>
      <c r="B100" s="102" t="str">
        <f>VLOOKUP(A100,PN!B119:D2016,3,FALSE)</f>
        <v>C510 Black High Yield  Cartridge (10K)</v>
      </c>
      <c r="C100" s="33">
        <v>3422.9500000000003</v>
      </c>
      <c r="D100" s="34">
        <f t="shared" si="6"/>
        <v>3594.0975000000003</v>
      </c>
      <c r="E100" s="34">
        <f t="shared" si="7"/>
        <v>4025.3892000000005</v>
      </c>
      <c r="F100" s="102"/>
      <c r="G100" s="102">
        <f>VLOOKUP(A100,PN!B119:C2016,2,FALSE)</f>
        <v>5339.43</v>
      </c>
      <c r="H100" s="180">
        <f t="shared" si="8"/>
        <v>-0.35892969848841544</v>
      </c>
    </row>
    <row r="101" spans="1:8">
      <c r="A101" s="198" t="s">
        <v>1606</v>
      </c>
      <c r="B101" s="102" t="str">
        <f>VLOOKUP(A101,PN!B120:D2017,3,FALSE)</f>
        <v>High Yield Return Program Cartridge (6K)</v>
      </c>
      <c r="C101" s="33">
        <v>2134.31</v>
      </c>
      <c r="D101" s="34">
        <f t="shared" si="6"/>
        <v>2241.0255000000002</v>
      </c>
      <c r="E101" s="34">
        <f t="shared" si="7"/>
        <v>2509.9485600000003</v>
      </c>
      <c r="F101" s="102"/>
      <c r="G101" s="102">
        <f>VLOOKUP(A101,PN!B120:C2017,2,FALSE)</f>
        <v>3605.75</v>
      </c>
      <c r="H101" s="180">
        <f t="shared" si="8"/>
        <v>-0.408081536434861</v>
      </c>
    </row>
    <row r="102" spans="1:8">
      <c r="A102" s="198" t="s">
        <v>1614</v>
      </c>
      <c r="B102" s="102" t="str">
        <f>VLOOKUP(A102,PN!B121:D2018,3,FALSE)</f>
        <v>T64x High Yield Return Program Print Cartridge (21K)</v>
      </c>
      <c r="C102" s="33">
        <v>4590.7800000000007</v>
      </c>
      <c r="D102" s="34">
        <f t="shared" si="6"/>
        <v>4820.3190000000013</v>
      </c>
      <c r="E102" s="34">
        <f t="shared" si="7"/>
        <v>5398.7572800000016</v>
      </c>
      <c r="F102" s="102"/>
      <c r="G102" s="102">
        <f>VLOOKUP(A102,PN!B121:C2018,2,FALSE)</f>
        <v>9800.56</v>
      </c>
      <c r="H102" s="180">
        <f t="shared" si="8"/>
        <v>-0.53157982809145587</v>
      </c>
    </row>
    <row r="103" spans="1:8">
      <c r="A103" s="198" t="s">
        <v>1620</v>
      </c>
      <c r="B103" s="102" t="str">
        <f>VLOOKUP(A103,PN!B122:D2019,3,FALSE)</f>
        <v>T644 Extra High Yield Return Program Print Cartridge (32K)</v>
      </c>
      <c r="C103" s="33">
        <v>4671.3200000000006</v>
      </c>
      <c r="D103" s="34">
        <f t="shared" si="6"/>
        <v>4904.8860000000004</v>
      </c>
      <c r="E103" s="34">
        <f t="shared" si="7"/>
        <v>5493.4723200000008</v>
      </c>
      <c r="F103" s="102"/>
      <c r="G103" s="102">
        <f>VLOOKUP(A103,PN!B122:C2019,2,FALSE)</f>
        <v>10555.06</v>
      </c>
      <c r="H103" s="180">
        <f t="shared" si="8"/>
        <v>-0.55743311738635304</v>
      </c>
    </row>
    <row r="104" spans="1:8">
      <c r="A104" s="198" t="s">
        <v>1680</v>
      </c>
      <c r="B104" s="102" t="str">
        <f>VLOOKUP(A104,PN!B123:D2020,3,FALSE)</f>
        <v>C524x Cyan High Yield Return Program Cartridge (5K)</v>
      </c>
      <c r="C104" s="33">
        <v>3624.3</v>
      </c>
      <c r="D104" s="34">
        <f t="shared" si="6"/>
        <v>3805.5150000000003</v>
      </c>
      <c r="E104" s="34">
        <f t="shared" si="7"/>
        <v>4262.1768000000011</v>
      </c>
      <c r="F104" s="102"/>
      <c r="G104" s="102">
        <f>VLOOKUP(A104,PN!B123:C2020,2,FALSE)</f>
        <v>4736.67</v>
      </c>
      <c r="H104" s="180">
        <f t="shared" si="8"/>
        <v>-0.23484219926657332</v>
      </c>
    </row>
    <row r="105" spans="1:8">
      <c r="A105" s="198" t="s">
        <v>1682</v>
      </c>
      <c r="B105" s="102" t="str">
        <f>VLOOKUP(A105,PN!B124:D2021,3,FALSE)</f>
        <v>C524x Black High Yield Return Program Cartridge (8K)</v>
      </c>
      <c r="C105" s="33">
        <v>2480.6320000000001</v>
      </c>
      <c r="D105" s="34">
        <f t="shared" si="6"/>
        <v>2604.6636000000003</v>
      </c>
      <c r="E105" s="34">
        <f t="shared" si="7"/>
        <v>2917.2232320000007</v>
      </c>
      <c r="F105" s="102"/>
      <c r="G105" s="102">
        <f>VLOOKUP(A105,PN!B124:C2021,2,FALSE)</f>
        <v>4726.25</v>
      </c>
      <c r="H105" s="180">
        <f t="shared" si="8"/>
        <v>-0.47513737106585557</v>
      </c>
    </row>
    <row r="106" spans="1:8">
      <c r="A106" s="198" t="s">
        <v>1685</v>
      </c>
      <c r="B106" s="102" t="str">
        <f>VLOOKUP(A106,PN!B125:D2022,3,FALSE)</f>
        <v>C524x Magenta High Yield Return Program Cartridge (5K)</v>
      </c>
      <c r="C106" s="33">
        <v>3624.3</v>
      </c>
      <c r="D106" s="34">
        <f t="shared" si="6"/>
        <v>3805.5150000000003</v>
      </c>
      <c r="E106" s="34">
        <f t="shared" si="7"/>
        <v>4262.1768000000011</v>
      </c>
      <c r="F106" s="102"/>
      <c r="G106" s="102">
        <f>VLOOKUP(A106,PN!B125:C2022,2,FALSE)</f>
        <v>4736.67</v>
      </c>
      <c r="H106" s="180">
        <f t="shared" si="8"/>
        <v>-0.23484219926657332</v>
      </c>
    </row>
    <row r="107" spans="1:8">
      <c r="A107" s="198" t="s">
        <v>1687</v>
      </c>
      <c r="B107" s="102" t="str">
        <f>VLOOKUP(A107,PN!B126:D2023,3,FALSE)</f>
        <v>C524x Yellow High Yield Return Program Cartridge (5K)</v>
      </c>
      <c r="C107" s="33">
        <v>3624.3</v>
      </c>
      <c r="D107" s="34">
        <f t="shared" si="6"/>
        <v>3805.5150000000003</v>
      </c>
      <c r="E107" s="34">
        <f t="shared" si="7"/>
        <v>4262.1768000000011</v>
      </c>
      <c r="F107" s="102"/>
      <c r="G107" s="102">
        <f>VLOOKUP(A107,PN!B126:C2023,2,FALSE)</f>
        <v>4736.67</v>
      </c>
      <c r="H107" s="180">
        <f t="shared" si="8"/>
        <v>-0.23484219926657332</v>
      </c>
    </row>
    <row r="108" spans="1:8">
      <c r="A108" s="198" t="s">
        <v>1922</v>
      </c>
      <c r="B108" s="102" t="str">
        <f>VLOOKUP(A108,PN!B127:D2024,3,FALSE)</f>
        <v>C 920 black toner 15 K</v>
      </c>
      <c r="C108" s="33">
        <v>4590.7800000000007</v>
      </c>
      <c r="D108" s="34">
        <f t="shared" si="6"/>
        <v>4820.3190000000013</v>
      </c>
      <c r="E108" s="34">
        <f t="shared" si="7"/>
        <v>5398.7572800000016</v>
      </c>
      <c r="F108" s="102"/>
      <c r="G108" s="102">
        <f>VLOOKUP(A108,PN!B127:C2024,2,FALSE)</f>
        <v>6859.68</v>
      </c>
      <c r="H108" s="180">
        <f t="shared" si="8"/>
        <v>-0.33075886921838915</v>
      </c>
    </row>
    <row r="109" spans="1:8">
      <c r="A109" s="198" t="s">
        <v>1930</v>
      </c>
      <c r="B109" s="102" t="str">
        <f>VLOOKUP(A109,PN!B128:D2025,3,FALSE)</f>
        <v>C935 High Yield Cyan Toner Cartridge (24K)</v>
      </c>
      <c r="C109" s="33">
        <v>5154.5600000000004</v>
      </c>
      <c r="D109" s="34">
        <f t="shared" si="6"/>
        <v>5412.2880000000005</v>
      </c>
      <c r="E109" s="34">
        <f t="shared" si="7"/>
        <v>6061.762560000001</v>
      </c>
      <c r="F109" s="102"/>
      <c r="G109" s="102">
        <f>VLOOKUP(A109,PN!B128:C2025,2,FALSE)</f>
        <v>13136.19</v>
      </c>
      <c r="H109" s="180">
        <f t="shared" si="8"/>
        <v>-0.60760616282194457</v>
      </c>
    </row>
    <row r="110" spans="1:8">
      <c r="A110" s="198" t="s">
        <v>1932</v>
      </c>
      <c r="B110" s="102" t="str">
        <f>VLOOKUP(A110,PN!B129:D2026,3,FALSE)</f>
        <v>C935 High Yield Black Toner Cartridge (38K)</v>
      </c>
      <c r="C110" s="33">
        <v>4429.7000000000007</v>
      </c>
      <c r="D110" s="34">
        <f t="shared" si="6"/>
        <v>4651.1850000000013</v>
      </c>
      <c r="E110" s="34">
        <f t="shared" si="7"/>
        <v>5209.3272000000015</v>
      </c>
      <c r="F110" s="102"/>
      <c r="G110" s="102">
        <f>VLOOKUP(A110,PN!B129:C2026,2,FALSE)</f>
        <v>10323.709999999999</v>
      </c>
      <c r="H110" s="180">
        <f t="shared" si="8"/>
        <v>-0.57091975656038374</v>
      </c>
    </row>
    <row r="111" spans="1:8">
      <c r="A111" s="198" t="s">
        <v>1934</v>
      </c>
      <c r="B111" s="102" t="str">
        <f>VLOOKUP(A111,PN!B130:D2027,3,FALSE)</f>
        <v>C935 High Yield Magenta Toner Cartridge (24K)</v>
      </c>
      <c r="C111" s="33">
        <v>5154.5600000000004</v>
      </c>
      <c r="D111" s="34">
        <f t="shared" si="6"/>
        <v>5412.2880000000005</v>
      </c>
      <c r="E111" s="34">
        <f t="shared" si="7"/>
        <v>6061.762560000001</v>
      </c>
      <c r="F111" s="102"/>
      <c r="G111" s="102">
        <f>VLOOKUP(A111,PN!B130:C2027,2,FALSE)</f>
        <v>13136.19</v>
      </c>
      <c r="H111" s="180">
        <f t="shared" si="8"/>
        <v>-0.60760616282194457</v>
      </c>
    </row>
    <row r="112" spans="1:8">
      <c r="A112" s="198" t="s">
        <v>1936</v>
      </c>
      <c r="B112" s="102" t="str">
        <f>VLOOKUP(A112,PN!B131:D2028,3,FALSE)</f>
        <v>C935 High Yield Yellow Toner Cartridge (24K)</v>
      </c>
      <c r="C112" s="33">
        <v>5154.5600000000004</v>
      </c>
      <c r="D112" s="34">
        <f t="shared" si="6"/>
        <v>5412.2880000000005</v>
      </c>
      <c r="E112" s="34">
        <f t="shared" si="7"/>
        <v>6061.762560000001</v>
      </c>
      <c r="F112" s="102"/>
      <c r="G112" s="102">
        <f>VLOOKUP(A112,PN!B131:C2028,2,FALSE)</f>
        <v>13136.19</v>
      </c>
      <c r="H112" s="180">
        <f t="shared" si="8"/>
        <v>-0.60760616282194457</v>
      </c>
    </row>
    <row r="113" spans="1:8">
      <c r="A113" s="198" t="s">
        <v>1937</v>
      </c>
      <c r="B113" s="102" t="str">
        <f>VLOOKUP(A113,PN!B132:D2029,3,FALSE)</f>
        <v>Photoconductor Kit</v>
      </c>
      <c r="C113" s="33">
        <v>2617.5500000000002</v>
      </c>
      <c r="D113" s="34">
        <f t="shared" si="6"/>
        <v>2748.4275000000002</v>
      </c>
      <c r="E113" s="34">
        <f t="shared" si="7"/>
        <v>3078.2388000000005</v>
      </c>
      <c r="F113" s="102"/>
      <c r="G113" s="102">
        <f>VLOOKUP(A113,PN!B132:C2029,2,FALSE)</f>
        <v>8110.65</v>
      </c>
      <c r="H113" s="180">
        <f t="shared" si="8"/>
        <v>-0.67727000918545366</v>
      </c>
    </row>
    <row r="114" spans="1:8">
      <c r="A114" s="198" t="s">
        <v>1939</v>
      </c>
      <c r="B114" s="102" t="str">
        <f>VLOOKUP(A114,PN!B133:D2030,3,FALSE)</f>
        <v>Color Photoconductor Kit</v>
      </c>
      <c r="C114" s="33">
        <v>7449.9500000000007</v>
      </c>
      <c r="D114" s="34">
        <f t="shared" si="6"/>
        <v>7822.4475000000011</v>
      </c>
      <c r="E114" s="34">
        <f t="shared" si="7"/>
        <v>8761.1412000000018</v>
      </c>
      <c r="F114" s="102"/>
      <c r="G114" s="102">
        <f>VLOOKUP(A114,PN!B133:C2030,2,FALSE)</f>
        <v>24336.53</v>
      </c>
      <c r="H114" s="180">
        <f t="shared" si="8"/>
        <v>-0.69387788645299875</v>
      </c>
    </row>
    <row r="115" spans="1:8">
      <c r="A115" s="198" t="s">
        <v>1941</v>
      </c>
      <c r="B115" s="102" t="str">
        <f>VLOOKUP(A115,PN!B134:D2031,3,FALSE)</f>
        <v>Waste Toner Bottle</v>
      </c>
      <c r="C115" s="33">
        <v>724.86</v>
      </c>
      <c r="D115" s="34">
        <f t="shared" si="6"/>
        <v>761.10300000000007</v>
      </c>
      <c r="E115" s="34">
        <f t="shared" si="7"/>
        <v>852.43536000000017</v>
      </c>
      <c r="F115" s="102"/>
      <c r="G115" s="102">
        <f>VLOOKUP(A115,PN!B134:C2031,2,FALSE)</f>
        <v>1032.1199999999999</v>
      </c>
      <c r="H115" s="180">
        <f t="shared" si="8"/>
        <v>-0.29769794209975575</v>
      </c>
    </row>
    <row r="116" spans="1:8">
      <c r="A116" s="198" t="s">
        <v>1952</v>
      </c>
      <c r="B116" s="102" t="str">
        <f>VLOOKUP(A116,PN!B135:D2032,3,FALSE)</f>
        <v>Photoconductor Kit</v>
      </c>
      <c r="C116" s="33">
        <v>765.13000000000011</v>
      </c>
      <c r="D116" s="34">
        <f t="shared" si="6"/>
        <v>803.38650000000018</v>
      </c>
      <c r="E116" s="34">
        <f t="shared" si="7"/>
        <v>899.79288000000031</v>
      </c>
      <c r="F116" s="102"/>
      <c r="G116" s="102">
        <f>VLOOKUP(A116,PN!B135:C2032,2,FALSE)</f>
        <v>1066.31</v>
      </c>
      <c r="H116" s="180">
        <f t="shared" si="8"/>
        <v>-0.28245069445095689</v>
      </c>
    </row>
    <row r="117" spans="1:8">
      <c r="A117" s="198" t="s">
        <v>1959</v>
      </c>
      <c r="B117" s="102" t="str">
        <f>VLOOKUP(A117,PN!B136:D2033,3,FALSE)</f>
        <v>High Yield Return Program Cartridge (9K) (E35x)</v>
      </c>
      <c r="C117" s="33">
        <v>2902.2588999999998</v>
      </c>
      <c r="D117" s="34">
        <f t="shared" si="6"/>
        <v>3047.3718450000001</v>
      </c>
      <c r="E117" s="34">
        <f t="shared" si="7"/>
        <v>3413.0564664000003</v>
      </c>
      <c r="F117" s="102"/>
      <c r="G117" s="102">
        <f>VLOOKUP(A117,PN!B136:C2033,2,FALSE)</f>
        <v>5566.2</v>
      </c>
      <c r="H117" s="180">
        <f t="shared" si="8"/>
        <v>-0.47859241493298843</v>
      </c>
    </row>
    <row r="118" spans="1:8">
      <c r="A118" s="198" t="s">
        <v>1963</v>
      </c>
      <c r="B118" s="102" t="str">
        <f>VLOOKUP(A118,PN!B137:D2034,3,FALSE)</f>
        <v>E36x/460 9k LRP</v>
      </c>
      <c r="C118" s="33">
        <v>2537.0100000000002</v>
      </c>
      <c r="D118" s="34">
        <f t="shared" si="6"/>
        <v>2663.8605000000002</v>
      </c>
      <c r="E118" s="34">
        <f t="shared" si="7"/>
        <v>2983.5237600000005</v>
      </c>
      <c r="F118" s="102"/>
      <c r="G118" s="102">
        <f>VLOOKUP(A118,PN!B137:C2034,2,FALSE)</f>
        <v>5184.78</v>
      </c>
      <c r="H118" s="180">
        <f t="shared" si="8"/>
        <v>-0.51068126323585561</v>
      </c>
    </row>
    <row r="119" spans="1:8">
      <c r="A119" s="198" t="s">
        <v>1357</v>
      </c>
      <c r="B119" s="102" t="str">
        <f>VLOOKUP(A119,PN!B138:D2035,3,FALSE)</f>
        <v>E26x/36x/460 PC 30k</v>
      </c>
      <c r="C119" s="33">
        <v>455.05100000000004</v>
      </c>
      <c r="D119" s="34">
        <f t="shared" si="6"/>
        <v>477.80355000000009</v>
      </c>
      <c r="E119" s="34">
        <f t="shared" si="7"/>
        <v>535.13997600000016</v>
      </c>
      <c r="F119" s="102"/>
      <c r="G119" s="102">
        <f>VLOOKUP(A119,PN!B138:C2035,2,FALSE)</f>
        <v>1049.6300000000001</v>
      </c>
      <c r="H119" s="180">
        <f t="shared" si="8"/>
        <v>-0.56646532587673748</v>
      </c>
    </row>
    <row r="120" spans="1:8">
      <c r="A120" s="198" t="s">
        <v>1989</v>
      </c>
      <c r="B120" s="102" t="str">
        <f>VLOOKUP(A120,PN!B139:D2036,3,FALSE)</f>
        <v>LexmarkT65x High Yield Return Program Print Cartridge</v>
      </c>
      <c r="C120" s="33">
        <v>5465.0417000000007</v>
      </c>
      <c r="D120" s="34">
        <f t="shared" si="6"/>
        <v>5738.2937850000008</v>
      </c>
      <c r="E120" s="34">
        <f t="shared" si="7"/>
        <v>6426.8890392000012</v>
      </c>
      <c r="F120" s="102"/>
      <c r="G120" s="102">
        <f>VLOOKUP(A120,PN!B139:C2036,2,FALSE)</f>
        <v>11176.17</v>
      </c>
      <c r="H120" s="180">
        <f t="shared" si="8"/>
        <v>-0.51100943346423677</v>
      </c>
    </row>
    <row r="121" spans="1:8">
      <c r="A121" s="198" t="s">
        <v>1351</v>
      </c>
      <c r="B121" s="102" t="str">
        <f>VLOOKUP(A121,PN!B140:D2037,3,FALSE)</f>
        <v>Lexmark T654 Extra High Yield Return Program Print Cartridge</v>
      </c>
      <c r="C121" s="33">
        <v>4027.0000000000005</v>
      </c>
      <c r="D121" s="34">
        <f t="shared" si="6"/>
        <v>4228.3500000000004</v>
      </c>
      <c r="E121" s="34">
        <f t="shared" si="7"/>
        <v>4735.7520000000004</v>
      </c>
      <c r="F121" s="102"/>
      <c r="G121" s="102">
        <f>VLOOKUP(A121,PN!B140:C2037,2,FALSE)</f>
        <v>11947.34</v>
      </c>
      <c r="H121" s="180">
        <f t="shared" ref="H121:H149" si="9">(C121-G121)/G121</f>
        <v>-0.66293752416855967</v>
      </c>
    </row>
    <row r="122" spans="1:8">
      <c r="A122" s="198" t="s">
        <v>1768</v>
      </c>
      <c r="B122" s="102" t="str">
        <f>VLOOKUP(A122,PN!B141:D2038,3,FALSE)</f>
        <v>C73x Black  Return Program Print Cartridge (8k)</v>
      </c>
      <c r="C122" s="33">
        <v>2480.6320000000001</v>
      </c>
      <c r="D122" s="34">
        <f t="shared" ref="D122:D182" si="10">C122*1.05</f>
        <v>2604.6636000000003</v>
      </c>
      <c r="E122" s="34">
        <f t="shared" ref="E122:E182" si="11">D122*1.12</f>
        <v>2917.2232320000007</v>
      </c>
      <c r="F122" s="102"/>
      <c r="G122" s="102">
        <f>VLOOKUP(A122,PN!B141:C2038,2,FALSE)</f>
        <v>3546.14</v>
      </c>
      <c r="H122" s="180">
        <f t="shared" si="9"/>
        <v>-0.30046980660662009</v>
      </c>
    </row>
    <row r="123" spans="1:8">
      <c r="A123" s="198" t="s">
        <v>1766</v>
      </c>
      <c r="B123" s="102" t="str">
        <f>VLOOKUP(A123,PN!B142:D2039,3,FALSE)</f>
        <v>C73X Cyan  Return Program Print Cartridge (6k)</v>
      </c>
      <c r="C123" s="33">
        <v>3331.1344000000004</v>
      </c>
      <c r="D123" s="34">
        <f t="shared" si="10"/>
        <v>3497.6911200000004</v>
      </c>
      <c r="E123" s="34">
        <f t="shared" si="11"/>
        <v>3917.4140544000006</v>
      </c>
      <c r="F123" s="102"/>
      <c r="G123" s="102">
        <f>VLOOKUP(A123,PN!B142:C2039,2,FALSE)</f>
        <v>5666.24</v>
      </c>
      <c r="H123" s="180">
        <f t="shared" si="9"/>
        <v>-0.41210848816852086</v>
      </c>
    </row>
    <row r="124" spans="1:8">
      <c r="A124" s="198" t="s">
        <v>1770</v>
      </c>
      <c r="B124" s="102" t="str">
        <f>VLOOKUP(A124,PN!B143:D2040,3,FALSE)</f>
        <v>C73x Magenta Return Program Print Cartridge (6k)</v>
      </c>
      <c r="C124" s="33">
        <v>3331.1344000000004</v>
      </c>
      <c r="D124" s="34">
        <f t="shared" si="10"/>
        <v>3497.6911200000004</v>
      </c>
      <c r="E124" s="34">
        <f t="shared" si="11"/>
        <v>3917.4140544000006</v>
      </c>
      <c r="F124" s="102"/>
      <c r="G124" s="102">
        <f>VLOOKUP(A124,PN!B143:C2040,2,FALSE)</f>
        <v>5666.24</v>
      </c>
      <c r="H124" s="180">
        <f t="shared" si="9"/>
        <v>-0.41210848816852086</v>
      </c>
    </row>
    <row r="125" spans="1:8">
      <c r="A125" s="198" t="s">
        <v>1772</v>
      </c>
      <c r="B125" s="102" t="str">
        <f>VLOOKUP(A125,PN!B144:D2041,3,FALSE)</f>
        <v>C73x Yellow Return Program Print Cartridge (6k)</v>
      </c>
      <c r="C125" s="33">
        <v>3331.1344000000004</v>
      </c>
      <c r="D125" s="34">
        <f t="shared" si="10"/>
        <v>3497.6911200000004</v>
      </c>
      <c r="E125" s="34">
        <f t="shared" si="11"/>
        <v>3917.4140544000006</v>
      </c>
      <c r="F125" s="102"/>
      <c r="G125" s="102">
        <f>VLOOKUP(A125,PN!B144:C2041,2,FALSE)</f>
        <v>5666.24</v>
      </c>
      <c r="H125" s="180">
        <f t="shared" si="9"/>
        <v>-0.41210848816852086</v>
      </c>
    </row>
    <row r="126" spans="1:8">
      <c r="A126" s="198" t="s">
        <v>1784</v>
      </c>
      <c r="B126" s="102" t="str">
        <f>VLOOKUP(A126,PN!B145:D2042,3,FALSE)</f>
        <v>Photoconductor Unit (Multi-Pack)</v>
      </c>
      <c r="C126" s="33">
        <v>1522.2059999999999</v>
      </c>
      <c r="D126" s="34">
        <f t="shared" si="10"/>
        <v>1598.3163</v>
      </c>
      <c r="E126" s="34">
        <f t="shared" si="11"/>
        <v>1790.1142560000001</v>
      </c>
      <c r="F126" s="102"/>
      <c r="G126" s="102">
        <f>VLOOKUP(A126,PN!B145:C2042,2,FALSE)</f>
        <v>3152.64</v>
      </c>
      <c r="H126" s="180">
        <f t="shared" si="9"/>
        <v>-0.51716466199756395</v>
      </c>
    </row>
    <row r="127" spans="1:8">
      <c r="A127" s="198" t="s">
        <v>1785</v>
      </c>
      <c r="B127" s="102" t="str">
        <f>VLOOKUP(A127,PN!B146:D2043,3,FALSE)</f>
        <v>Waste Toner Box</v>
      </c>
      <c r="C127" s="33">
        <v>250.07670000000002</v>
      </c>
      <c r="D127" s="34">
        <f t="shared" si="10"/>
        <v>262.58053500000005</v>
      </c>
      <c r="E127" s="34">
        <f t="shared" si="11"/>
        <v>294.09019920000009</v>
      </c>
      <c r="F127" s="102"/>
      <c r="G127" s="102">
        <f>VLOOKUP(A127,PN!B146:C2043,2,FALSE)</f>
        <v>246.36</v>
      </c>
      <c r="H127" s="180">
        <f t="shared" si="9"/>
        <v>1.5086458840720908E-2</v>
      </c>
    </row>
    <row r="128" spans="1:8">
      <c r="A128" s="198" t="s">
        <v>1789</v>
      </c>
      <c r="B128" s="102" t="str">
        <f>VLOOKUP(A128,PN!B147:D2044,3,FALSE)</f>
        <v>C736 Black High Yield Return Program Print Cartridge (12k)</v>
      </c>
      <c r="C128" s="33">
        <v>2255.1200000000003</v>
      </c>
      <c r="D128" s="34">
        <f t="shared" si="10"/>
        <v>2367.8760000000007</v>
      </c>
      <c r="E128" s="34">
        <f t="shared" si="11"/>
        <v>2652.0211200000008</v>
      </c>
      <c r="F128" s="102"/>
      <c r="G128" s="102">
        <f>VLOOKUP(A128,PN!B147:C2044,2,FALSE)</f>
        <v>4765.0200000000004</v>
      </c>
      <c r="H128" s="180">
        <f t="shared" si="9"/>
        <v>-0.52673441034874979</v>
      </c>
    </row>
    <row r="129" spans="1:8">
      <c r="A129" s="198" t="s">
        <v>1787</v>
      </c>
      <c r="B129" s="102" t="str">
        <f>VLOOKUP(A129,PN!B148:D2045,3,FALSE)</f>
        <v>C736 Cyan High Yield Return Program Print Cartridge (10k)</v>
      </c>
      <c r="C129" s="33">
        <v>3201.4650000000001</v>
      </c>
      <c r="D129" s="34">
        <f t="shared" si="10"/>
        <v>3361.5382500000005</v>
      </c>
      <c r="E129" s="34">
        <f t="shared" si="11"/>
        <v>3764.9228400000011</v>
      </c>
      <c r="F129" s="102"/>
      <c r="G129" s="102">
        <f>VLOOKUP(A129,PN!B148:C2045,2,FALSE)</f>
        <v>8982.2900000000009</v>
      </c>
      <c r="H129" s="180">
        <f t="shared" si="9"/>
        <v>-0.64358031192491005</v>
      </c>
    </row>
    <row r="130" spans="1:8">
      <c r="A130" s="198" t="s">
        <v>1791</v>
      </c>
      <c r="B130" s="102" t="str">
        <f>VLOOKUP(A130,PN!B149:D2046,3,FALSE)</f>
        <v>C736 Magenta High Yield Return Program Print Cartridge (10k)</v>
      </c>
      <c r="C130" s="33">
        <v>3201.4650000000001</v>
      </c>
      <c r="D130" s="34">
        <f t="shared" si="10"/>
        <v>3361.5382500000005</v>
      </c>
      <c r="E130" s="34">
        <f t="shared" si="11"/>
        <v>3764.9228400000011</v>
      </c>
      <c r="F130" s="102"/>
      <c r="G130" s="102">
        <f>VLOOKUP(A130,PN!B149:C2046,2,FALSE)</f>
        <v>8982.2900000000009</v>
      </c>
      <c r="H130" s="180">
        <f t="shared" si="9"/>
        <v>-0.64358031192491005</v>
      </c>
    </row>
    <row r="131" spans="1:8">
      <c r="A131" s="198" t="s">
        <v>1793</v>
      </c>
      <c r="B131" s="102" t="str">
        <f>VLOOKUP(A131,PN!B150:D2047,3,FALSE)</f>
        <v>C736 Yellow High Yield Return Program Print Cartridge (10k)</v>
      </c>
      <c r="C131" s="33">
        <v>3201.4650000000001</v>
      </c>
      <c r="D131" s="34">
        <f t="shared" si="10"/>
        <v>3361.5382500000005</v>
      </c>
      <c r="E131" s="34">
        <f t="shared" si="11"/>
        <v>3764.9228400000011</v>
      </c>
      <c r="F131" s="102"/>
      <c r="G131" s="102">
        <f>VLOOKUP(A131,PN!B150:C2047,2,FALSE)</f>
        <v>8982.2900000000009</v>
      </c>
      <c r="H131" s="180">
        <f t="shared" si="9"/>
        <v>-0.64358031192491005</v>
      </c>
    </row>
    <row r="132" spans="1:8">
      <c r="A132" s="198" t="s">
        <v>1782</v>
      </c>
      <c r="B132" s="102" t="str">
        <f>VLOOKUP(A132,PN!B151:D2048,3,FALSE)</f>
        <v>Photoconductor Unit (Single Unit)</v>
      </c>
      <c r="C132" s="33">
        <v>622.97690000000011</v>
      </c>
      <c r="D132" s="34">
        <f t="shared" si="10"/>
        <v>654.12574500000017</v>
      </c>
      <c r="E132" s="34">
        <f t="shared" si="11"/>
        <v>732.62083440000026</v>
      </c>
      <c r="F132" s="102"/>
      <c r="G132" s="102">
        <f>VLOOKUP(A132,PN!B151:C2048,2,FALSE)</f>
        <v>788.27</v>
      </c>
      <c r="H132" s="180">
        <f t="shared" si="9"/>
        <v>-0.20969096883047669</v>
      </c>
    </row>
    <row r="133" spans="1:8">
      <c r="A133" s="198" t="s">
        <v>2030</v>
      </c>
      <c r="B133" s="102" t="str">
        <f>VLOOKUP(A133,PN!B152:D2049,3,FALSE)</f>
        <v>X463 Extra High Yield Return Program Print Cartridge</v>
      </c>
      <c r="C133" s="33">
        <v>4429.7000000000007</v>
      </c>
      <c r="D133" s="34">
        <f t="shared" si="10"/>
        <v>4651.1850000000013</v>
      </c>
      <c r="E133" s="34">
        <f t="shared" si="11"/>
        <v>5209.3272000000015</v>
      </c>
      <c r="F133" s="102"/>
      <c r="G133" s="102">
        <f>VLOOKUP(A133,PN!B152:C2049,2,FALSE)</f>
        <v>6752.14</v>
      </c>
      <c r="H133" s="180">
        <f t="shared" si="9"/>
        <v>-0.34395613835021188</v>
      </c>
    </row>
    <row r="134" spans="1:8">
      <c r="A134" s="198" t="s">
        <v>1350</v>
      </c>
      <c r="B134" s="102" t="str">
        <f>VLOOKUP(A134,PN!B153:D2050,3,FALSE)</f>
        <v>Lexmark X65X Extra High Yield Return Program Cartridge</v>
      </c>
      <c r="C134" s="33">
        <v>5255.2350000000006</v>
      </c>
      <c r="D134" s="34">
        <f t="shared" si="10"/>
        <v>5517.9967500000012</v>
      </c>
      <c r="E134" s="34">
        <f t="shared" si="11"/>
        <v>6180.1563600000018</v>
      </c>
      <c r="F134" s="102"/>
      <c r="G134" s="102">
        <f>VLOOKUP(A134,PN!B153:C2050,2,FALSE)</f>
        <v>11947.34</v>
      </c>
      <c r="H134" s="180">
        <f t="shared" si="9"/>
        <v>-0.56013346903997041</v>
      </c>
    </row>
    <row r="135" spans="1:8">
      <c r="A135" s="198" t="s">
        <v>2008</v>
      </c>
      <c r="B135" s="102" t="str">
        <f>VLOOKUP(A135,PN!B154:D2051,3,FALSE)</f>
        <v>X264, X363, X364 High Yield Return Program Print Cartridge (9K)</v>
      </c>
      <c r="C135" s="33">
        <v>3422.9500000000003</v>
      </c>
      <c r="D135" s="34">
        <f t="shared" si="10"/>
        <v>3594.0975000000003</v>
      </c>
      <c r="E135" s="34">
        <f t="shared" si="11"/>
        <v>4025.3892000000005</v>
      </c>
      <c r="F135" s="102"/>
      <c r="G135" s="102">
        <f>VLOOKUP(A135,PN!B154:C2051,2,FALSE)</f>
        <v>5184.78</v>
      </c>
      <c r="H135" s="180">
        <f t="shared" si="9"/>
        <v>-0.33980805357218619</v>
      </c>
    </row>
    <row r="136" spans="1:8">
      <c r="A136" s="198" t="s">
        <v>1975</v>
      </c>
      <c r="B136" s="102" t="str">
        <f>VLOOKUP(A136,PN!B155:D2052,3,FALSE)</f>
        <v>E460 15k LRP</v>
      </c>
      <c r="C136" s="33">
        <v>2416.2000000000003</v>
      </c>
      <c r="D136" s="34">
        <f t="shared" si="10"/>
        <v>2537.0100000000002</v>
      </c>
      <c r="E136" s="34">
        <f t="shared" si="11"/>
        <v>2841.4512000000004</v>
      </c>
      <c r="F136" s="102"/>
      <c r="G136" s="102">
        <f>VLOOKUP(A136,PN!B155:C2052,2,FALSE)</f>
        <v>6752.14</v>
      </c>
      <c r="H136" s="180">
        <f t="shared" si="9"/>
        <v>-0.64215789364557019</v>
      </c>
    </row>
    <row r="137" spans="1:8">
      <c r="A137" s="198" t="s">
        <v>2030</v>
      </c>
      <c r="B137" s="102" t="str">
        <f>VLOOKUP(A137,PN!B156:D2053,3,FALSE)</f>
        <v>X463 Extra High Yield Return Program Print Cartridge</v>
      </c>
      <c r="C137" s="33">
        <v>2114.1750000000002</v>
      </c>
      <c r="D137" s="34">
        <f t="shared" si="10"/>
        <v>2219.8837500000004</v>
      </c>
      <c r="E137" s="34">
        <f t="shared" si="11"/>
        <v>2486.2698000000005</v>
      </c>
      <c r="F137" s="102"/>
      <c r="G137" s="102">
        <f>VLOOKUP(A137,PN!B156:C2053,2,FALSE)</f>
        <v>6752.14</v>
      </c>
      <c r="H137" s="180">
        <f t="shared" si="9"/>
        <v>-0.68688815693987382</v>
      </c>
    </row>
    <row r="138" spans="1:8">
      <c r="A138" s="198" t="s">
        <v>1358</v>
      </c>
      <c r="B138" s="102" t="str">
        <f>VLOOKUP(A138,PN!B157:D2054,3,FALSE)</f>
        <v>C544 Black Ext H Y Ton cart 6K LRP</v>
      </c>
      <c r="C138" s="33">
        <v>2775.0057000000002</v>
      </c>
      <c r="D138" s="34">
        <f t="shared" si="10"/>
        <v>2913.7559850000002</v>
      </c>
      <c r="E138" s="34">
        <f t="shared" si="11"/>
        <v>3263.4067032000007</v>
      </c>
      <c r="F138" s="102"/>
      <c r="G138" s="102">
        <f>VLOOKUP(A138,PN!B157:C2054,2,FALSE)</f>
        <v>4231.8599999999997</v>
      </c>
      <c r="H138" s="180">
        <f t="shared" si="9"/>
        <v>-0.34425862386751915</v>
      </c>
    </row>
    <row r="139" spans="1:8">
      <c r="A139" s="198" t="s">
        <v>1359</v>
      </c>
      <c r="B139" s="102" t="str">
        <f>VLOOKUP(A139,PN!B158:D2055,3,FALSE)</f>
        <v>C544 Cyan Ext H Y Ton cart 4K LRP</v>
      </c>
      <c r="C139" s="33">
        <v>2615.1338000000001</v>
      </c>
      <c r="D139" s="34">
        <f t="shared" si="10"/>
        <v>2745.8904900000002</v>
      </c>
      <c r="E139" s="34">
        <f t="shared" si="11"/>
        <v>3075.3973488000006</v>
      </c>
      <c r="F139" s="102"/>
      <c r="G139" s="102">
        <f>VLOOKUP(A139,PN!B158:C2055,2,FALSE)</f>
        <v>3988.43</v>
      </c>
      <c r="H139" s="180">
        <f t="shared" si="9"/>
        <v>-0.34431999558723603</v>
      </c>
    </row>
    <row r="140" spans="1:8">
      <c r="A140" s="198" t="s">
        <v>1360</v>
      </c>
      <c r="B140" s="102" t="str">
        <f>VLOOKUP(A140,PN!B159:D2056,3,FALSE)</f>
        <v>C544 Magenta Ext H Y Ton cart 4K LRP</v>
      </c>
      <c r="C140" s="33">
        <v>2615.1338000000001</v>
      </c>
      <c r="D140" s="34">
        <f t="shared" si="10"/>
        <v>2745.8904900000002</v>
      </c>
      <c r="E140" s="34">
        <f t="shared" si="11"/>
        <v>3075.3973488000006</v>
      </c>
      <c r="F140" s="102"/>
      <c r="G140" s="102">
        <f>VLOOKUP(A140,PN!B159:C2056,2,FALSE)</f>
        <v>3988.43</v>
      </c>
      <c r="H140" s="180">
        <f t="shared" si="9"/>
        <v>-0.34431999558723603</v>
      </c>
    </row>
    <row r="141" spans="1:8">
      <c r="A141" s="198" t="s">
        <v>1361</v>
      </c>
      <c r="B141" s="102" t="str">
        <f>VLOOKUP(A141,PN!B160:D2057,3,FALSE)</f>
        <v>C544 Yellow Ext H Y Ton cart 4K LRP</v>
      </c>
      <c r="C141" s="33">
        <v>2615.1338000000001</v>
      </c>
      <c r="D141" s="34">
        <f t="shared" si="10"/>
        <v>2745.8904900000002</v>
      </c>
      <c r="E141" s="34">
        <f t="shared" si="11"/>
        <v>3075.3973488000006</v>
      </c>
      <c r="F141" s="102"/>
      <c r="G141" s="102">
        <f>VLOOKUP(A141,PN!B160:C2057,2,FALSE)</f>
        <v>3988.43</v>
      </c>
      <c r="H141" s="180">
        <f t="shared" si="9"/>
        <v>-0.34431999558723603</v>
      </c>
    </row>
    <row r="142" spans="1:8">
      <c r="A142" s="198" t="s">
        <v>1362</v>
      </c>
      <c r="B142" s="102" t="str">
        <f>VLOOKUP(A142,PN!B161:D2058,3,FALSE)</f>
        <v>C54x Black and Color Imaging Kit</v>
      </c>
      <c r="C142" s="33">
        <v>4740.1817000000001</v>
      </c>
      <c r="D142" s="34">
        <f t="shared" si="10"/>
        <v>4977.1907850000007</v>
      </c>
      <c r="E142" s="34">
        <f t="shared" si="11"/>
        <v>5574.4536792000017</v>
      </c>
      <c r="F142" s="102"/>
      <c r="G142" s="102">
        <f>VLOOKUP(A142,PN!B161:C2058,2,FALSE)</f>
        <v>7229.01</v>
      </c>
      <c r="H142" s="180">
        <f t="shared" si="9"/>
        <v>-0.34428342193467709</v>
      </c>
    </row>
    <row r="143" spans="1:8">
      <c r="A143" s="198" t="s">
        <v>1363</v>
      </c>
      <c r="B143" s="102" t="str">
        <f>VLOOKUP(A143,PN!B162:D2059,3,FALSE)</f>
        <v>C54x Waste toner bottle</v>
      </c>
      <c r="C143" s="33">
        <v>186.45010000000002</v>
      </c>
      <c r="D143" s="34">
        <f t="shared" si="10"/>
        <v>195.77260500000003</v>
      </c>
      <c r="E143" s="34">
        <f t="shared" si="11"/>
        <v>219.26531760000006</v>
      </c>
      <c r="F143" s="102"/>
      <c r="G143" s="102">
        <f>VLOOKUP(A143,PN!B162:C2059,2,FALSE)</f>
        <v>284.29000000000002</v>
      </c>
      <c r="H143" s="180">
        <f t="shared" si="9"/>
        <v>-0.34415526399099511</v>
      </c>
    </row>
    <row r="144" spans="1:8">
      <c r="A144" s="198" t="s">
        <v>1546</v>
      </c>
      <c r="B144" s="102" t="str">
        <f>VLOOKUP(A144,PN!B163:D2060,3,FALSE)</f>
        <v>C752/C762 Black  High Yield Return Program Cartridge (15k)</v>
      </c>
      <c r="C144" s="33">
        <v>4067.2700000000004</v>
      </c>
      <c r="D144" s="34">
        <f t="shared" si="10"/>
        <v>4270.6335000000008</v>
      </c>
      <c r="E144" s="34">
        <f t="shared" si="11"/>
        <v>4783.1095200000018</v>
      </c>
      <c r="F144" s="102"/>
      <c r="G144" s="102">
        <f>VLOOKUP(A144,PN!B163:C2060,2,FALSE)</f>
        <v>5319.43</v>
      </c>
      <c r="H144" s="180">
        <f t="shared" si="9"/>
        <v>-0.23539364179996725</v>
      </c>
    </row>
    <row r="145" spans="1:8">
      <c r="A145" s="198" t="s">
        <v>2260</v>
      </c>
      <c r="B145" s="102" t="str">
        <f>VLOOKUP(A145,PN!B164:D2061,3,FALSE)</f>
        <v>N°36 XL</v>
      </c>
      <c r="C145" s="33">
        <v>704.72500000000002</v>
      </c>
      <c r="D145" s="34">
        <f t="shared" si="10"/>
        <v>739.96125000000006</v>
      </c>
      <c r="E145" s="34">
        <f t="shared" si="11"/>
        <v>828.75660000000016</v>
      </c>
      <c r="F145" s="102"/>
      <c r="G145" s="102">
        <f>VLOOKUP(A145,PN!B164:C2061,2,FALSE)</f>
        <v>859.27</v>
      </c>
      <c r="H145" s="180">
        <f t="shared" si="9"/>
        <v>-0.17985615697045162</v>
      </c>
    </row>
    <row r="146" spans="1:8">
      <c r="A146" s="198" t="s">
        <v>2264</v>
      </c>
      <c r="B146" s="102" t="str">
        <f>VLOOKUP(A146,PN!B165:D2062,3,FALSE)</f>
        <v>N°37 XL</v>
      </c>
      <c r="C146" s="33">
        <v>881.10760000000005</v>
      </c>
      <c r="D146" s="34">
        <f t="shared" si="10"/>
        <v>925.16298000000006</v>
      </c>
      <c r="E146" s="34">
        <f t="shared" si="11"/>
        <v>1036.1825376000002</v>
      </c>
      <c r="F146" s="102"/>
      <c r="G146" s="102">
        <f>VLOOKUP(A146,PN!B165:C2062,2,FALSE)</f>
        <v>1067.81</v>
      </c>
      <c r="H146" s="180">
        <f t="shared" si="9"/>
        <v>-0.17484608685065686</v>
      </c>
    </row>
    <row r="147" spans="1:8">
      <c r="A147" s="198" t="s">
        <v>1295</v>
      </c>
      <c r="B147" s="102" t="str">
        <f>VLOOKUP(A147,PN!B169:D2066,3,FALSE)</f>
        <v>Black Extra High Yield Print Cartridge</v>
      </c>
      <c r="C147" s="33">
        <v>4429.7000000000007</v>
      </c>
      <c r="D147" s="34">
        <f t="shared" si="10"/>
        <v>4651.1850000000013</v>
      </c>
      <c r="E147" s="34">
        <f t="shared" si="11"/>
        <v>5209.3272000000015</v>
      </c>
      <c r="F147" s="102"/>
      <c r="G147" s="102">
        <f>VLOOKUP(A147,PN!B169:C2066,2,FALSE)</f>
        <v>11264.96</v>
      </c>
      <c r="H147" s="180">
        <f t="shared" si="9"/>
        <v>-0.60677179501747003</v>
      </c>
    </row>
    <row r="148" spans="1:8">
      <c r="A148" s="198" t="s">
        <v>1296</v>
      </c>
      <c r="B148" s="102" t="str">
        <f>VLOOKUP(A148,PN!B170:D2067,3,FALSE)</f>
        <v>Cyan Extra High Yield Print Cartridge</v>
      </c>
      <c r="C148" s="33">
        <v>5154.5600000000004</v>
      </c>
      <c r="D148" s="34">
        <f t="shared" si="10"/>
        <v>5412.2880000000005</v>
      </c>
      <c r="E148" s="34">
        <f t="shared" si="11"/>
        <v>6061.762560000001</v>
      </c>
      <c r="F148" s="102"/>
      <c r="G148" s="102">
        <f>VLOOKUP(A148,PN!B170:C2067,2,FALSE)</f>
        <v>12648.06</v>
      </c>
      <c r="H148" s="180">
        <f t="shared" si="9"/>
        <v>-0.59246240134850714</v>
      </c>
    </row>
    <row r="149" spans="1:8">
      <c r="A149" s="198" t="s">
        <v>1297</v>
      </c>
      <c r="B149" s="102" t="str">
        <f>VLOOKUP(A149,PN!B171:D2068,3,FALSE)</f>
        <v>Magenta Extra High Yield Print Cartridge</v>
      </c>
      <c r="C149" s="33">
        <v>5154.5600000000004</v>
      </c>
      <c r="D149" s="34">
        <f t="shared" si="10"/>
        <v>5412.2880000000005</v>
      </c>
      <c r="E149" s="34">
        <f t="shared" si="11"/>
        <v>6061.762560000001</v>
      </c>
      <c r="F149" s="102"/>
      <c r="G149" s="102">
        <f>VLOOKUP(A149,PN!B171:C2068,2,FALSE)</f>
        <v>12648.06</v>
      </c>
      <c r="H149" s="180">
        <f t="shared" si="9"/>
        <v>-0.59246240134850714</v>
      </c>
    </row>
    <row r="150" spans="1:8">
      <c r="A150" s="198" t="s">
        <v>1298</v>
      </c>
      <c r="B150" s="102" t="str">
        <f>VLOOKUP(A150,PN!B172:D2069,3,FALSE)</f>
        <v>Yellow Extra High Yield Print Cartridge</v>
      </c>
      <c r="C150" s="33">
        <v>5154.5600000000004</v>
      </c>
      <c r="D150" s="34">
        <f t="shared" si="10"/>
        <v>5412.2880000000005</v>
      </c>
      <c r="E150" s="34">
        <f t="shared" si="11"/>
        <v>6061.762560000001</v>
      </c>
      <c r="F150" s="102"/>
      <c r="G150" s="102">
        <f>VLOOKUP(A150,PN!B172:C2069,2,FALSE)</f>
        <v>12648.06</v>
      </c>
      <c r="H150" s="180">
        <f t="shared" ref="H150:H164" si="12">(C150-G150)/G150</f>
        <v>-0.59246240134850714</v>
      </c>
    </row>
    <row r="151" spans="1:8">
      <c r="A151" s="198" t="s">
        <v>1301</v>
      </c>
      <c r="B151" s="102" t="str">
        <f>VLOOKUP(A151,PN!B173:D2070,3,FALSE)</f>
        <v>Waste Toner Bottle</v>
      </c>
      <c r="C151" s="33">
        <v>735.73290000000009</v>
      </c>
      <c r="D151" s="34">
        <f t="shared" si="10"/>
        <v>772.51954500000011</v>
      </c>
      <c r="E151" s="34">
        <f t="shared" si="11"/>
        <v>865.22189040000023</v>
      </c>
      <c r="F151" s="102"/>
      <c r="G151" s="102">
        <f>VLOOKUP(A151,PN!B173:C2070,2,FALSE)</f>
        <v>792.02</v>
      </c>
      <c r="H151" s="180">
        <f t="shared" si="12"/>
        <v>-7.1067776066260829E-2</v>
      </c>
    </row>
    <row r="152" spans="1:8">
      <c r="A152" s="198" t="s">
        <v>1300</v>
      </c>
      <c r="B152" s="102" t="str">
        <f>VLOOKUP(A152,PN!B174:D2071,3,FALSE)</f>
        <v>3-Pack Photoconductor Kit</v>
      </c>
      <c r="C152" s="33">
        <v>18297.479900000002</v>
      </c>
      <c r="D152" s="34">
        <f t="shared" si="10"/>
        <v>19212.353895000004</v>
      </c>
      <c r="E152" s="34">
        <f t="shared" si="11"/>
        <v>21517.836362400005</v>
      </c>
      <c r="F152" s="102"/>
      <c r="G152" s="102">
        <f>VLOOKUP(A152,PN!B174:C2071,2,FALSE)</f>
        <v>19697.830000000002</v>
      </c>
      <c r="H152" s="180">
        <f t="shared" si="12"/>
        <v>-7.1091592322606076E-2</v>
      </c>
    </row>
    <row r="153" spans="1:8">
      <c r="A153" s="198" t="s">
        <v>1299</v>
      </c>
      <c r="B153" s="102" t="str">
        <f>VLOOKUP(A153,PN!B175:D2072,3,FALSE)</f>
        <v>1-Pack Photoconductor Unit</v>
      </c>
      <c r="C153" s="33">
        <v>6098.8914999999997</v>
      </c>
      <c r="D153" s="34">
        <f t="shared" si="10"/>
        <v>6403.8360750000002</v>
      </c>
      <c r="E153" s="34">
        <f t="shared" si="11"/>
        <v>7172.2964040000006</v>
      </c>
      <c r="F153" s="102"/>
      <c r="G153" s="102">
        <f>VLOOKUP(A153,PN!B175:C2072,2,FALSE)</f>
        <v>6565.81</v>
      </c>
      <c r="H153" s="180">
        <f t="shared" si="12"/>
        <v>-7.1113617360234402E-2</v>
      </c>
    </row>
    <row r="154" spans="1:8">
      <c r="A154" s="198" t="s">
        <v>2459</v>
      </c>
      <c r="B154" s="102" t="str">
        <f>VLOOKUP(A154,PN!B176:D2073,3,FALSE)</f>
        <v>Black Extra High Yield Return Program toner Cartridge 12k</v>
      </c>
      <c r="C154" s="33">
        <v>2255.1200000000003</v>
      </c>
      <c r="D154" s="34">
        <f t="shared" si="10"/>
        <v>2367.8760000000007</v>
      </c>
      <c r="E154" s="34">
        <f t="shared" si="11"/>
        <v>2652.0211200000008</v>
      </c>
      <c r="F154" s="102"/>
      <c r="G154" s="102">
        <f>VLOOKUP(A154,PN!B176:C2073,2,FALSE)</f>
        <v>4902.1000000000004</v>
      </c>
      <c r="H154" s="180">
        <f t="shared" si="12"/>
        <v>-0.53996858489218902</v>
      </c>
    </row>
    <row r="155" spans="1:8">
      <c r="A155" s="198" t="s">
        <v>2461</v>
      </c>
      <c r="B155" s="102" t="str">
        <f>VLOOKUP(A155,PN!B177:D2074,3,FALSE)</f>
        <v>Cyan Return Program toner  cartridge 7k</v>
      </c>
      <c r="C155" s="33">
        <v>2243.0390000000002</v>
      </c>
      <c r="D155" s="34">
        <f t="shared" si="10"/>
        <v>2355.1909500000002</v>
      </c>
      <c r="E155" s="34">
        <f t="shared" si="11"/>
        <v>2637.8138640000006</v>
      </c>
      <c r="F155" s="102"/>
      <c r="G155" s="102">
        <f>VLOOKUP(A155,PN!B177:C2074,2,FALSE)</f>
        <v>6221.6031156869849</v>
      </c>
      <c r="H155" s="180">
        <f t="shared" si="12"/>
        <v>-0.63947571738472653</v>
      </c>
    </row>
    <row r="156" spans="1:8">
      <c r="A156" s="198" t="s">
        <v>2463</v>
      </c>
      <c r="B156" s="102" t="str">
        <f>VLOOKUP(A156,PN!B178:D2075,3,FALSE)</f>
        <v>Magenta  Return Program toner  cartridge  7k</v>
      </c>
      <c r="C156" s="33">
        <v>2243.0390000000002</v>
      </c>
      <c r="D156" s="34">
        <f t="shared" si="10"/>
        <v>2355.1909500000002</v>
      </c>
      <c r="E156" s="34">
        <f t="shared" si="11"/>
        <v>2637.8138640000006</v>
      </c>
      <c r="F156" s="102"/>
      <c r="G156" s="102">
        <f>VLOOKUP(A156,PN!B178:C2075,2,FALSE)</f>
        <v>6221.6031156869849</v>
      </c>
      <c r="H156" s="180">
        <f t="shared" si="12"/>
        <v>-0.63947571738472653</v>
      </c>
    </row>
    <row r="157" spans="1:8">
      <c r="A157" s="198" t="s">
        <v>2465</v>
      </c>
      <c r="B157" s="102" t="str">
        <f>VLOOKUP(A157,PN!B179:D2076,3,FALSE)</f>
        <v>Yellow  Return Program toner  cartridge  7k</v>
      </c>
      <c r="C157" s="33">
        <v>2243.0390000000002</v>
      </c>
      <c r="D157" s="34">
        <f t="shared" si="10"/>
        <v>2355.1909500000002</v>
      </c>
      <c r="E157" s="34">
        <f t="shared" si="11"/>
        <v>2637.8138640000006</v>
      </c>
      <c r="F157" s="102"/>
      <c r="G157" s="102">
        <f>VLOOKUP(A157,PN!B179:C2076,2,FALSE)</f>
        <v>6221.6031156869849</v>
      </c>
      <c r="H157" s="180">
        <f t="shared" si="12"/>
        <v>-0.63947571738472653</v>
      </c>
    </row>
    <row r="158" spans="1:8">
      <c r="A158" s="198" t="s">
        <v>2510</v>
      </c>
      <c r="B158" s="102" t="str">
        <f>VLOOKUP(A158,PN!B180:D2077,3,FALSE)</f>
        <v>Black Extra High Yield Return Program 10k</v>
      </c>
      <c r="C158" s="33">
        <v>2867.2240000000002</v>
      </c>
      <c r="D158" s="34">
        <f t="shared" si="10"/>
        <v>3010.5852000000004</v>
      </c>
      <c r="E158" s="34">
        <f t="shared" si="11"/>
        <v>3371.8554240000008</v>
      </c>
      <c r="F158" s="102"/>
      <c r="G158" s="102">
        <f>VLOOKUP(A158,PN!B180:C2077,2,FALSE)</f>
        <v>5726.85</v>
      </c>
      <c r="H158" s="180">
        <f t="shared" si="12"/>
        <v>-0.49933663357692276</v>
      </c>
    </row>
    <row r="159" spans="1:8">
      <c r="A159" s="198" t="s">
        <v>1310</v>
      </c>
      <c r="B159" s="102" t="str">
        <f>VLOOKUP(A159,PN!B181:D2078,3,FALSE)</f>
        <v>Imaging Unit Return Program 60k</v>
      </c>
      <c r="C159" s="33">
        <v>1070.3766000000001</v>
      </c>
      <c r="D159" s="34">
        <f t="shared" si="10"/>
        <v>1123.89543</v>
      </c>
      <c r="E159" s="34">
        <f t="shared" si="11"/>
        <v>1258.7628816000001</v>
      </c>
      <c r="F159" s="102"/>
      <c r="G159" s="102">
        <f>VLOOKUP(A159,PN!B181:C2078,2,FALSE)</f>
        <v>1080.21</v>
      </c>
      <c r="H159" s="180">
        <f t="shared" si="12"/>
        <v>-9.1032299275140786E-3</v>
      </c>
    </row>
    <row r="160" spans="1:8">
      <c r="A160" s="198" t="s">
        <v>2512</v>
      </c>
      <c r="B160" s="102" t="str">
        <f>VLOOKUP(A160,PN!B182:D2079,3,FALSE)</f>
        <v>Black Ultra High Yield Return Program 20k</v>
      </c>
      <c r="C160" s="33">
        <v>3173.2760000000003</v>
      </c>
      <c r="D160" s="34">
        <f t="shared" si="10"/>
        <v>3331.9398000000006</v>
      </c>
      <c r="E160" s="34">
        <f t="shared" si="11"/>
        <v>3731.7725760000012</v>
      </c>
      <c r="F160" s="102"/>
      <c r="G160" s="102">
        <f>VLOOKUP(A160,PN!B182:C2079,2,FALSE)</f>
        <v>8625.5400000000009</v>
      </c>
      <c r="H160" s="180">
        <f t="shared" si="12"/>
        <v>-0.63210697533139959</v>
      </c>
    </row>
    <row r="161" spans="1:8">
      <c r="A161" s="198" t="s">
        <v>2515</v>
      </c>
      <c r="B161" s="102" t="str">
        <f>VLOOKUP(A161,PN!B183:D2080,3,FALSE)</f>
        <v>Black High Yield Return Program 10k</v>
      </c>
      <c r="C161" s="33">
        <v>3966.5950000000003</v>
      </c>
      <c r="D161" s="34">
        <f t="shared" si="10"/>
        <v>4164.9247500000001</v>
      </c>
      <c r="E161" s="34">
        <f t="shared" si="11"/>
        <v>4664.7157200000001</v>
      </c>
      <c r="F161" s="102"/>
      <c r="G161" s="102">
        <f>VLOOKUP(A161,PN!B183:C2080,2,FALSE)</f>
        <v>5726.85</v>
      </c>
      <c r="H161" s="180">
        <f t="shared" si="12"/>
        <v>-0.30736879785571475</v>
      </c>
    </row>
    <row r="162" spans="1:8">
      <c r="A162" s="198" t="s">
        <v>2517</v>
      </c>
      <c r="B162" s="102" t="str">
        <f>VLOOKUP(A162,PN!B184:D2081,3,FALSE)</f>
        <v>Black Extra High Yield Return Program 20k</v>
      </c>
      <c r="C162" s="33">
        <v>2818.9</v>
      </c>
      <c r="D162" s="34">
        <f t="shared" si="10"/>
        <v>2959.8450000000003</v>
      </c>
      <c r="E162" s="34">
        <f t="shared" si="11"/>
        <v>3315.0264000000006</v>
      </c>
      <c r="F162" s="102"/>
      <c r="G162" s="102">
        <f>VLOOKUP(A162,PN!B184:C2081,2,FALSE)</f>
        <v>8625.5400000000009</v>
      </c>
      <c r="H162" s="180">
        <f t="shared" si="12"/>
        <v>-0.67319147554819758</v>
      </c>
    </row>
    <row r="163" spans="1:8">
      <c r="A163" s="198" t="s">
        <v>46</v>
      </c>
      <c r="B163" s="102" t="str">
        <f>VLOOKUP(A163,PN!B185:D2082,3,FALSE)</f>
        <v>Black Extra High Yield Return Program toner 45k</v>
      </c>
      <c r="C163" s="33">
        <v>5033.75</v>
      </c>
      <c r="D163" s="34">
        <f t="shared" si="10"/>
        <v>5285.4375</v>
      </c>
      <c r="E163" s="34">
        <f t="shared" si="11"/>
        <v>5919.6900000000005</v>
      </c>
      <c r="F163" s="102"/>
      <c r="G163" s="102">
        <f>VLOOKUP(A163,PN!B185:C2082,2,FALSE)</f>
        <v>13509.48</v>
      </c>
      <c r="H163" s="180">
        <f t="shared" si="12"/>
        <v>-0.62739128375037378</v>
      </c>
    </row>
    <row r="164" spans="1:8">
      <c r="A164" s="198" t="s">
        <v>51</v>
      </c>
      <c r="B164" s="32" t="s">
        <v>1311</v>
      </c>
      <c r="C164" s="33">
        <v>1107.8277</v>
      </c>
      <c r="D164" s="34">
        <f t="shared" si="10"/>
        <v>1163.2190850000002</v>
      </c>
      <c r="E164" s="34">
        <f t="shared" si="11"/>
        <v>1302.8053752000003</v>
      </c>
      <c r="F164" s="102"/>
      <c r="G164" s="102">
        <f>VLOOKUP(A164,PN!B186:C2083,2,FALSE)</f>
        <v>1117.46</v>
      </c>
      <c r="H164" s="180">
        <f t="shared" si="12"/>
        <v>-8.6198163692660021E-3</v>
      </c>
    </row>
    <row r="165" spans="1:8">
      <c r="A165" s="215" t="s">
        <v>1364</v>
      </c>
      <c r="B165" s="216" t="s">
        <v>3014</v>
      </c>
      <c r="C165" s="192">
        <v>3139.0465000000004</v>
      </c>
      <c r="D165" s="217">
        <f t="shared" si="10"/>
        <v>3295.9988250000006</v>
      </c>
      <c r="E165" s="217">
        <f t="shared" si="11"/>
        <v>3691.518684000001</v>
      </c>
      <c r="G165" s="101" t="e">
        <f>VLOOKUP(A165,PN!B187:C2084,2,FALSE)</f>
        <v>#N/A</v>
      </c>
      <c r="H165" s="64"/>
    </row>
    <row r="166" spans="1:8">
      <c r="A166" s="175" t="s">
        <v>1366</v>
      </c>
      <c r="B166" s="32" t="s">
        <v>2545</v>
      </c>
      <c r="C166" s="192">
        <v>11154.79</v>
      </c>
      <c r="D166" s="189">
        <f t="shared" si="10"/>
        <v>11712.529500000001</v>
      </c>
      <c r="E166" s="189">
        <f t="shared" si="11"/>
        <v>13118.033040000002</v>
      </c>
      <c r="G166" s="101" t="e">
        <f>VLOOKUP(A166,PN!B188:C2085,2,FALSE)</f>
        <v>#N/A</v>
      </c>
      <c r="H166" s="64"/>
    </row>
    <row r="167" spans="1:8">
      <c r="A167" s="175" t="s">
        <v>2549</v>
      </c>
      <c r="B167" s="32" t="s">
        <v>3015</v>
      </c>
      <c r="C167" s="192">
        <v>4019.7514000000001</v>
      </c>
      <c r="D167" s="189">
        <f t="shared" si="10"/>
        <v>4220.7389700000003</v>
      </c>
      <c r="E167" s="189">
        <f t="shared" si="11"/>
        <v>4727.2276464000006</v>
      </c>
      <c r="G167" s="101" t="e">
        <f>VLOOKUP(A167,PN!B189:C2086,2,FALSE)</f>
        <v>#N/A</v>
      </c>
      <c r="H167" s="64"/>
    </row>
    <row r="168" spans="1:8">
      <c r="A168" s="175" t="s">
        <v>2536</v>
      </c>
      <c r="B168" s="32" t="s">
        <v>2535</v>
      </c>
      <c r="C168" s="192">
        <v>54821.161800000002</v>
      </c>
      <c r="D168" s="189">
        <f t="shared" si="10"/>
        <v>57562.219890000008</v>
      </c>
      <c r="E168" s="189">
        <f t="shared" si="11"/>
        <v>64469.686276800014</v>
      </c>
      <c r="G168" s="101" t="e">
        <f>VLOOKUP(A168,PN!B190:C2087,2,FALSE)</f>
        <v>#N/A</v>
      </c>
      <c r="H168" s="64"/>
    </row>
    <row r="169" spans="1:8">
      <c r="A169" s="175" t="s">
        <v>2546</v>
      </c>
      <c r="B169" s="32" t="s">
        <v>2547</v>
      </c>
      <c r="C169" s="192">
        <v>17718.800000000003</v>
      </c>
      <c r="D169" s="189">
        <f t="shared" si="10"/>
        <v>18604.740000000005</v>
      </c>
      <c r="E169" s="189">
        <f t="shared" si="11"/>
        <v>20837.308800000006</v>
      </c>
      <c r="G169" s="101" t="e">
        <f>VLOOKUP(A169,PN!B191:C2088,2,FALSE)</f>
        <v>#N/A</v>
      </c>
      <c r="H169" s="64"/>
    </row>
    <row r="170" spans="1:8">
      <c r="A170" s="175" t="s">
        <v>3016</v>
      </c>
      <c r="B170" s="32" t="s">
        <v>3017</v>
      </c>
      <c r="C170" s="192">
        <v>962.45299999999997</v>
      </c>
      <c r="D170" s="189">
        <f t="shared" si="10"/>
        <v>1010.57565</v>
      </c>
      <c r="E170" s="189">
        <f t="shared" si="11"/>
        <v>1131.844728</v>
      </c>
      <c r="G170" s="101" t="e">
        <f>VLOOKUP(A170,PN!B192:C2089,2,FALSE)</f>
        <v>#N/A</v>
      </c>
      <c r="H170" s="64"/>
    </row>
    <row r="171" spans="1:8">
      <c r="A171" s="175" t="s">
        <v>2571</v>
      </c>
      <c r="B171" s="32" t="s">
        <v>3018</v>
      </c>
      <c r="C171" s="192">
        <v>7200.2760000000007</v>
      </c>
      <c r="D171" s="189">
        <f t="shared" si="10"/>
        <v>7560.2898000000014</v>
      </c>
      <c r="E171" s="189">
        <f t="shared" si="11"/>
        <v>8467.5245760000016</v>
      </c>
      <c r="G171" s="101" t="e">
        <f>VLOOKUP(A171,PN!B193:C2090,2,FALSE)</f>
        <v>#N/A</v>
      </c>
      <c r="H171" s="64"/>
    </row>
    <row r="172" spans="1:8">
      <c r="A172" s="175" t="s">
        <v>1341</v>
      </c>
      <c r="B172" s="32" t="s">
        <v>1318</v>
      </c>
      <c r="C172" s="192">
        <v>16055.649000000001</v>
      </c>
      <c r="D172" s="189">
        <f t="shared" si="10"/>
        <v>16858.431450000004</v>
      </c>
      <c r="E172" s="189">
        <f t="shared" si="11"/>
        <v>18881.443224000006</v>
      </c>
      <c r="G172" s="101" t="e">
        <f>VLOOKUP(A172,PN!B194:C2091,2,FALSE)</f>
        <v>#N/A</v>
      </c>
      <c r="H172" s="64"/>
    </row>
    <row r="173" spans="1:8">
      <c r="A173" s="175" t="s">
        <v>1315</v>
      </c>
      <c r="B173" s="32" t="s">
        <v>1316</v>
      </c>
      <c r="C173" s="192">
        <v>54821.161800000002</v>
      </c>
      <c r="D173" s="189">
        <f t="shared" si="10"/>
        <v>57562.219890000008</v>
      </c>
      <c r="E173" s="189">
        <f t="shared" si="11"/>
        <v>64469.686276800014</v>
      </c>
      <c r="G173" s="101" t="e">
        <f>VLOOKUP(A173,PN!B195:C2092,2,FALSE)</f>
        <v>#N/A</v>
      </c>
      <c r="H173" s="64"/>
    </row>
    <row r="174" spans="1:8">
      <c r="A174" s="175" t="s">
        <v>2538</v>
      </c>
      <c r="B174" s="32" t="s">
        <v>2537</v>
      </c>
      <c r="C174" s="192">
        <v>7248.6</v>
      </c>
      <c r="D174" s="189">
        <f t="shared" si="10"/>
        <v>7611.0300000000007</v>
      </c>
      <c r="E174" s="189">
        <f t="shared" si="11"/>
        <v>8524.3536000000022</v>
      </c>
      <c r="G174" s="101" t="e">
        <f>VLOOKUP(A174,PN!B196:C2093,2,FALSE)</f>
        <v>#N/A</v>
      </c>
      <c r="H174" s="64"/>
    </row>
    <row r="175" spans="1:8">
      <c r="A175" s="175" t="s">
        <v>1333</v>
      </c>
      <c r="B175" s="32" t="s">
        <v>1334</v>
      </c>
      <c r="C175" s="192">
        <v>7047.2500000000009</v>
      </c>
      <c r="D175" s="189">
        <f t="shared" si="10"/>
        <v>7399.6125000000011</v>
      </c>
      <c r="E175" s="189">
        <f t="shared" si="11"/>
        <v>8287.5660000000025</v>
      </c>
      <c r="G175" s="101" t="e">
        <f>VLOOKUP(A175,PN!B197:C2094,2,FALSE)</f>
        <v>#N/A</v>
      </c>
      <c r="H175" s="64"/>
    </row>
    <row r="176" spans="1:8">
      <c r="A176" s="175" t="s">
        <v>2540</v>
      </c>
      <c r="B176" s="32" t="s">
        <v>2539</v>
      </c>
      <c r="C176" s="192">
        <v>112.756</v>
      </c>
      <c r="D176" s="189">
        <f t="shared" si="10"/>
        <v>118.3938</v>
      </c>
      <c r="E176" s="189">
        <f t="shared" si="11"/>
        <v>132.601056</v>
      </c>
      <c r="G176" s="101" t="e">
        <f>VLOOKUP(A176,PN!B198:C2095,2,FALSE)</f>
        <v>#N/A</v>
      </c>
      <c r="H176" s="64"/>
    </row>
    <row r="177" spans="1:8">
      <c r="A177" s="175" t="s">
        <v>3019</v>
      </c>
      <c r="B177" s="32" t="s">
        <v>3020</v>
      </c>
      <c r="C177" s="192">
        <v>112.756</v>
      </c>
      <c r="D177" s="189">
        <f t="shared" si="10"/>
        <v>118.3938</v>
      </c>
      <c r="E177" s="189">
        <f t="shared" si="11"/>
        <v>132.601056</v>
      </c>
      <c r="G177" s="101" t="e">
        <f>VLOOKUP(A177,PN!B199:C2096,2,FALSE)</f>
        <v>#N/A</v>
      </c>
      <c r="H177" s="64"/>
    </row>
    <row r="178" spans="1:8">
      <c r="A178" s="175" t="s">
        <v>1329</v>
      </c>
      <c r="B178" s="32" t="s">
        <v>3077</v>
      </c>
      <c r="C178" s="192">
        <v>322.16000000000003</v>
      </c>
      <c r="D178" s="189">
        <f t="shared" si="10"/>
        <v>338.26800000000003</v>
      </c>
      <c r="E178" s="189">
        <f t="shared" si="11"/>
        <v>378.86016000000006</v>
      </c>
      <c r="G178" s="101" t="e">
        <f>VLOOKUP(A178,PN!B200:C2097,2,FALSE)</f>
        <v>#N/A</v>
      </c>
      <c r="H178" s="64"/>
    </row>
    <row r="179" spans="1:8">
      <c r="A179" s="175" t="s">
        <v>3074</v>
      </c>
      <c r="B179" s="32" t="s">
        <v>3078</v>
      </c>
      <c r="C179" s="192">
        <v>7248.6</v>
      </c>
      <c r="D179" s="189">
        <f t="shared" si="10"/>
        <v>7611.0300000000007</v>
      </c>
      <c r="E179" s="189">
        <f t="shared" si="11"/>
        <v>8524.3536000000022</v>
      </c>
      <c r="G179" s="101" t="e">
        <f>VLOOKUP(A179,PN!B201:C2098,2,FALSE)</f>
        <v>#N/A</v>
      </c>
      <c r="H179" s="64"/>
    </row>
    <row r="180" spans="1:8">
      <c r="A180" s="175" t="s">
        <v>1323</v>
      </c>
      <c r="B180" s="32" t="s">
        <v>3079</v>
      </c>
      <c r="C180" s="192">
        <v>6951.407400000001</v>
      </c>
      <c r="D180" s="189">
        <f t="shared" si="10"/>
        <v>7298.9777700000013</v>
      </c>
      <c r="E180" s="189">
        <f t="shared" si="11"/>
        <v>8174.8551024000026</v>
      </c>
      <c r="G180" s="101" t="e">
        <f>VLOOKUP(A180,PN!B202:C2099,2,FALSE)</f>
        <v>#N/A</v>
      </c>
      <c r="H180" s="64"/>
    </row>
    <row r="181" spans="1:8">
      <c r="A181" s="175" t="s">
        <v>3075</v>
      </c>
      <c r="B181" s="32" t="s">
        <v>3080</v>
      </c>
      <c r="C181" s="192">
        <v>5600.3489</v>
      </c>
      <c r="D181" s="189">
        <f t="shared" si="10"/>
        <v>5880.3663450000004</v>
      </c>
      <c r="E181" s="189">
        <f t="shared" si="11"/>
        <v>6586.0103064000014</v>
      </c>
      <c r="G181" s="101" t="e">
        <f>VLOOKUP(A181,PN!B203:C2100,2,FALSE)</f>
        <v>#N/A</v>
      </c>
      <c r="H181" s="64"/>
    </row>
    <row r="182" spans="1:8">
      <c r="A182" s="175" t="s">
        <v>1321</v>
      </c>
      <c r="B182" s="32" t="s">
        <v>3081</v>
      </c>
      <c r="C182" s="192">
        <v>5657.9350000000004</v>
      </c>
      <c r="D182" s="189">
        <f t="shared" si="10"/>
        <v>5940.8317500000003</v>
      </c>
      <c r="E182" s="189">
        <f t="shared" si="11"/>
        <v>6653.7315600000011</v>
      </c>
      <c r="G182" s="101" t="e">
        <f>VLOOKUP(A182,PN!B204:C2101,2,FALSE)</f>
        <v>#N/A</v>
      </c>
      <c r="H182" s="64"/>
    </row>
    <row r="183" spans="1:8">
      <c r="A183" s="175" t="s">
        <v>3076</v>
      </c>
      <c r="B183" s="32" t="s">
        <v>3082</v>
      </c>
      <c r="C183" s="192">
        <v>1416.6986000000002</v>
      </c>
      <c r="D183" s="34">
        <f t="shared" ref="D183" si="13">C183*1.05</f>
        <v>1487.5335300000002</v>
      </c>
      <c r="E183" s="34">
        <f t="shared" ref="E183" si="14">D183*1.12</f>
        <v>1666.0375536000004</v>
      </c>
      <c r="G183" s="101" t="e">
        <f>VLOOKUP(A183,PN!B205:C2102,2,FALSE)</f>
        <v>#N/A</v>
      </c>
      <c r="H183" s="64"/>
    </row>
  </sheetData>
  <conditionalFormatting sqref="C6:C158">
    <cfRule type="expression" dxfId="105" priority="6" stopIfTrue="1">
      <formula>AND(C6&lt;&gt;0,C6&lt;&gt;"")</formula>
    </cfRule>
  </conditionalFormatting>
  <conditionalFormatting sqref="C159:C183">
    <cfRule type="expression" dxfId="104" priority="5" stopIfTrue="1">
      <formula>AND(C159&lt;&gt;0,C159&lt;&gt;"")</formula>
    </cfRule>
  </conditionalFormatting>
  <conditionalFormatting sqref="A6:A163">
    <cfRule type="cellIs" dxfId="103" priority="21" stopIfTrue="1" operator="greaterThan">
      <formula>0</formula>
    </cfRule>
    <cfRule type="expression" dxfId="102" priority="22" stopIfTrue="1">
      <formula>ISERROR(#REF!)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>
  <dimension ref="A1:F150"/>
  <sheetViews>
    <sheetView workbookViewId="0">
      <selection activeCell="I10" sqref="I10"/>
    </sheetView>
  </sheetViews>
  <sheetFormatPr defaultColWidth="8.85546875" defaultRowHeight="15"/>
  <cols>
    <col min="1" max="1" width="15.28515625" customWidth="1"/>
    <col min="2" max="2" width="70.42578125" customWidth="1"/>
    <col min="3" max="5" width="19" customWidth="1"/>
  </cols>
  <sheetData>
    <row r="1" spans="1:6">
      <c r="A1" s="283" t="s">
        <v>3288</v>
      </c>
      <c r="B1" s="315" t="s">
        <v>3289</v>
      </c>
      <c r="C1" s="279"/>
      <c r="D1" s="279"/>
      <c r="E1" s="279"/>
      <c r="F1" s="279"/>
    </row>
    <row r="2" spans="1:6">
      <c r="A2" s="283" t="s">
        <v>3290</v>
      </c>
      <c r="B2" s="316">
        <v>41703</v>
      </c>
      <c r="C2" s="279"/>
      <c r="D2" s="279"/>
      <c r="E2" s="279"/>
      <c r="F2" s="279"/>
    </row>
    <row r="3" spans="1:6">
      <c r="A3" s="283" t="s">
        <v>16</v>
      </c>
      <c r="B3" s="315" t="s">
        <v>3287</v>
      </c>
      <c r="C3" s="279"/>
      <c r="D3" s="279"/>
      <c r="E3" s="279"/>
      <c r="F3" s="279"/>
    </row>
    <row r="4" spans="1:6">
      <c r="A4" s="279"/>
      <c r="B4" s="279"/>
      <c r="C4" s="279"/>
      <c r="D4" s="279"/>
      <c r="E4" s="279"/>
      <c r="F4" s="279"/>
    </row>
    <row r="5" spans="1:6" ht="40.5">
      <c r="A5" s="317" t="s">
        <v>1288</v>
      </c>
      <c r="B5" s="317" t="s">
        <v>1289</v>
      </c>
      <c r="C5" s="288" t="s">
        <v>1344</v>
      </c>
      <c r="D5" s="288" t="s">
        <v>1345</v>
      </c>
      <c r="E5" s="288" t="s">
        <v>3088</v>
      </c>
      <c r="F5" s="288" t="s">
        <v>1371</v>
      </c>
    </row>
    <row r="6" spans="1:6">
      <c r="A6" s="290"/>
      <c r="B6" s="318"/>
      <c r="C6" s="319" t="s">
        <v>1290</v>
      </c>
      <c r="D6" s="319" t="s">
        <v>1290</v>
      </c>
      <c r="E6" s="319" t="s">
        <v>1290</v>
      </c>
      <c r="F6" s="291"/>
    </row>
    <row r="7" spans="1:6">
      <c r="A7" s="182" t="s">
        <v>1018</v>
      </c>
      <c r="B7" s="123" t="s">
        <v>1017</v>
      </c>
      <c r="C7" s="93">
        <v>55142.975999999995</v>
      </c>
      <c r="D7" s="320">
        <v>57900.124799999998</v>
      </c>
      <c r="E7" s="320">
        <v>64848.139776000004</v>
      </c>
      <c r="F7" s="291">
        <v>-0.41536346971642313</v>
      </c>
    </row>
    <row r="8" spans="1:6">
      <c r="A8" s="182" t="s">
        <v>1020</v>
      </c>
      <c r="B8" s="123" t="s">
        <v>1019</v>
      </c>
      <c r="C8" s="93">
        <v>63994.559999999998</v>
      </c>
      <c r="D8" s="320">
        <v>67194.288</v>
      </c>
      <c r="E8" s="320">
        <v>75257.602560000014</v>
      </c>
      <c r="F8" s="291">
        <v>-0.41561748913321406</v>
      </c>
    </row>
    <row r="9" spans="1:6">
      <c r="A9" s="182" t="s">
        <v>1012</v>
      </c>
      <c r="B9" s="123" t="s">
        <v>1011</v>
      </c>
      <c r="C9" s="93">
        <v>85440</v>
      </c>
      <c r="D9" s="320">
        <v>89712</v>
      </c>
      <c r="E9" s="320">
        <v>100477.44</v>
      </c>
      <c r="F9" s="291">
        <v>-0.47625075475919731</v>
      </c>
    </row>
    <row r="10" spans="1:6">
      <c r="A10" s="182" t="s">
        <v>1014</v>
      </c>
      <c r="B10" s="123" t="s">
        <v>1013</v>
      </c>
      <c r="C10" s="93">
        <v>117480</v>
      </c>
      <c r="D10" s="320">
        <v>123354</v>
      </c>
      <c r="E10" s="320">
        <v>138156.48000000001</v>
      </c>
      <c r="F10" s="291">
        <v>-0.46470604853003755</v>
      </c>
    </row>
    <row r="11" spans="1:6">
      <c r="A11" s="182" t="s">
        <v>1062</v>
      </c>
      <c r="B11" s="123" t="s">
        <v>1061</v>
      </c>
      <c r="C11" s="93">
        <v>27108.403199999997</v>
      </c>
      <c r="D11" s="320">
        <v>28463.823359999999</v>
      </c>
      <c r="E11" s="320">
        <v>31879.482163200002</v>
      </c>
      <c r="F11" s="291">
        <v>-0.50090484598205665</v>
      </c>
    </row>
    <row r="12" spans="1:6">
      <c r="A12" s="182" t="s">
        <v>1088</v>
      </c>
      <c r="B12" s="123" t="s">
        <v>1087</v>
      </c>
      <c r="C12" s="93">
        <v>66216</v>
      </c>
      <c r="D12" s="320">
        <v>69526.8</v>
      </c>
      <c r="E12" s="320">
        <v>77870.016000000018</v>
      </c>
      <c r="F12" s="291">
        <v>-0.47056128531370456</v>
      </c>
    </row>
    <row r="13" spans="1:6">
      <c r="A13" s="182" t="s">
        <v>1132</v>
      </c>
      <c r="B13" s="123" t="s">
        <v>1131</v>
      </c>
      <c r="C13" s="93">
        <v>119616</v>
      </c>
      <c r="D13" s="320">
        <v>125596.8</v>
      </c>
      <c r="E13" s="320">
        <v>140668.41600000003</v>
      </c>
      <c r="F13" s="291">
        <v>-0.56916917320720373</v>
      </c>
    </row>
    <row r="14" spans="1:6">
      <c r="A14" s="182" t="s">
        <v>1092</v>
      </c>
      <c r="B14" s="123" t="s">
        <v>1091</v>
      </c>
      <c r="C14" s="93">
        <v>79032</v>
      </c>
      <c r="D14" s="320">
        <v>82983.600000000006</v>
      </c>
      <c r="E14" s="320">
        <v>92941.632000000012</v>
      </c>
      <c r="F14" s="291">
        <v>-0.44181000690745276</v>
      </c>
    </row>
    <row r="15" spans="1:6">
      <c r="A15" s="182" t="s">
        <v>1086</v>
      </c>
      <c r="B15" s="123" t="s">
        <v>1085</v>
      </c>
      <c r="C15" s="93">
        <v>53400</v>
      </c>
      <c r="D15" s="320">
        <v>56070</v>
      </c>
      <c r="E15" s="320">
        <v>62798.400000000009</v>
      </c>
      <c r="F15" s="291">
        <v>-0.51519069166127984</v>
      </c>
    </row>
    <row r="16" spans="1:6">
      <c r="A16" s="182" t="s">
        <v>1082</v>
      </c>
      <c r="B16" s="123" t="s">
        <v>1081</v>
      </c>
      <c r="C16" s="93">
        <v>26913.599999999999</v>
      </c>
      <c r="D16" s="320">
        <v>28259.279999999999</v>
      </c>
      <c r="E16" s="320">
        <v>31650.393600000003</v>
      </c>
      <c r="F16" s="291">
        <v>-0.4560040748758436</v>
      </c>
    </row>
    <row r="17" spans="1:6">
      <c r="A17" s="182" t="s">
        <v>1172</v>
      </c>
      <c r="B17" s="123" t="s">
        <v>1171</v>
      </c>
      <c r="C17" s="93">
        <v>6194.4</v>
      </c>
      <c r="D17" s="320">
        <v>6504.12</v>
      </c>
      <c r="E17" s="320">
        <v>7284.6144000000004</v>
      </c>
      <c r="F17" s="291">
        <v>-0.38700866880418011</v>
      </c>
    </row>
    <row r="18" spans="1:6">
      <c r="A18" s="182" t="s">
        <v>1204</v>
      </c>
      <c r="B18" s="123" t="s">
        <v>1203</v>
      </c>
      <c r="C18" s="93">
        <v>13670.4</v>
      </c>
      <c r="D18" s="320">
        <v>14353.92</v>
      </c>
      <c r="E18" s="320">
        <v>16076.390400000002</v>
      </c>
      <c r="F18" s="291">
        <v>-0.45755394541573091</v>
      </c>
    </row>
    <row r="19" spans="1:6">
      <c r="A19" s="182" t="s">
        <v>1210</v>
      </c>
      <c r="B19" s="123" t="s">
        <v>1209</v>
      </c>
      <c r="C19" s="93">
        <v>12388.8</v>
      </c>
      <c r="D19" s="320">
        <v>13008.24</v>
      </c>
      <c r="E19" s="320">
        <v>14569.228800000001</v>
      </c>
      <c r="F19" s="291">
        <v>-0.47755680380547549</v>
      </c>
    </row>
    <row r="20" spans="1:6">
      <c r="A20" s="182" t="s">
        <v>1212</v>
      </c>
      <c r="B20" s="123" t="s">
        <v>1211</v>
      </c>
      <c r="C20" s="93">
        <v>15806.4</v>
      </c>
      <c r="D20" s="320">
        <v>16596.72</v>
      </c>
      <c r="E20" s="320">
        <v>18588.326400000002</v>
      </c>
      <c r="F20" s="291">
        <v>-0.46683577095364026</v>
      </c>
    </row>
    <row r="21" spans="1:6">
      <c r="A21" s="182" t="s">
        <v>1228</v>
      </c>
      <c r="B21" s="123" t="s">
        <v>1227</v>
      </c>
      <c r="C21" s="93">
        <v>38960.639999999999</v>
      </c>
      <c r="D21" s="320">
        <v>40908.671999999999</v>
      </c>
      <c r="E21" s="320">
        <v>45817.712640000005</v>
      </c>
      <c r="F21" s="291">
        <v>-0.56798962127638342</v>
      </c>
    </row>
    <row r="22" spans="1:6">
      <c r="A22" s="182" t="s">
        <v>233</v>
      </c>
      <c r="B22" s="123" t="s">
        <v>232</v>
      </c>
      <c r="C22" s="93">
        <v>33603.552000000003</v>
      </c>
      <c r="D22" s="320">
        <v>35283.729600000006</v>
      </c>
      <c r="E22" s="320">
        <v>39517.77715200001</v>
      </c>
      <c r="F22" s="291">
        <v>7.6105677778845457E-2</v>
      </c>
    </row>
    <row r="23" spans="1:6">
      <c r="A23" s="182" t="s">
        <v>337</v>
      </c>
      <c r="B23" s="123" t="s">
        <v>336</v>
      </c>
      <c r="C23" s="93">
        <v>13533.696</v>
      </c>
      <c r="D23" s="320">
        <v>14210.380800000001</v>
      </c>
      <c r="E23" s="320">
        <v>15915.626496000003</v>
      </c>
      <c r="F23" s="291">
        <v>-0.37646817078171285</v>
      </c>
    </row>
    <row r="24" spans="1:6">
      <c r="A24" s="182" t="s">
        <v>673</v>
      </c>
      <c r="B24" s="123" t="s">
        <v>672</v>
      </c>
      <c r="C24" s="93">
        <v>5382.72</v>
      </c>
      <c r="D24" s="320">
        <v>5651.8560000000007</v>
      </c>
      <c r="E24" s="320">
        <v>6330.0787200000013</v>
      </c>
      <c r="F24" s="291">
        <v>-0.4842521031737248</v>
      </c>
    </row>
    <row r="25" spans="1:6">
      <c r="A25" s="182" t="s">
        <v>419</v>
      </c>
      <c r="B25" s="123" t="s">
        <v>418</v>
      </c>
      <c r="C25" s="93">
        <v>1495.2</v>
      </c>
      <c r="D25" s="320">
        <v>1569.96</v>
      </c>
      <c r="E25" s="320">
        <v>1758.3552000000002</v>
      </c>
      <c r="F25" s="291">
        <v>-0.64423717521652235</v>
      </c>
    </row>
    <row r="26" spans="1:6">
      <c r="A26" s="182" t="s">
        <v>370</v>
      </c>
      <c r="B26" s="123" t="s">
        <v>369</v>
      </c>
      <c r="C26" s="93">
        <v>3152.7359999999999</v>
      </c>
      <c r="D26" s="320">
        <v>3310.3728000000001</v>
      </c>
      <c r="E26" s="320">
        <v>3707.6175360000007</v>
      </c>
      <c r="F26" s="291">
        <v>-0.59822403466292851</v>
      </c>
    </row>
    <row r="27" spans="1:6">
      <c r="A27" s="182" t="s">
        <v>372</v>
      </c>
      <c r="B27" s="123" t="s">
        <v>371</v>
      </c>
      <c r="C27" s="93">
        <v>14509.4208</v>
      </c>
      <c r="D27" s="320">
        <v>15234.89184</v>
      </c>
      <c r="E27" s="320">
        <v>17063.0788608</v>
      </c>
      <c r="F27" s="291">
        <v>-0.1382470377915436</v>
      </c>
    </row>
    <row r="28" spans="1:6">
      <c r="A28" s="182" t="s">
        <v>385</v>
      </c>
      <c r="B28" s="123" t="s">
        <v>384</v>
      </c>
      <c r="C28" s="93">
        <v>4413.8303999999998</v>
      </c>
      <c r="D28" s="320">
        <v>4634.5219200000001</v>
      </c>
      <c r="E28" s="320">
        <v>5190.6645504000007</v>
      </c>
      <c r="F28" s="291">
        <v>-0.56558925249741643</v>
      </c>
    </row>
    <row r="29" spans="1:6">
      <c r="A29" s="182" t="s">
        <v>381</v>
      </c>
      <c r="B29" s="123" t="s">
        <v>380</v>
      </c>
      <c r="C29" s="93">
        <v>4413.8303999999998</v>
      </c>
      <c r="D29" s="320">
        <v>4634.5219200000001</v>
      </c>
      <c r="E29" s="320">
        <v>5190.6645504000007</v>
      </c>
      <c r="F29" s="291">
        <v>-0.56558925249741643</v>
      </c>
    </row>
    <row r="30" spans="1:6">
      <c r="A30" s="182" t="s">
        <v>225</v>
      </c>
      <c r="B30" s="123" t="s">
        <v>224</v>
      </c>
      <c r="C30" s="93">
        <v>3727.3199999999997</v>
      </c>
      <c r="D30" s="320">
        <v>3913.6859999999997</v>
      </c>
      <c r="E30" s="320">
        <v>4383.3283199999996</v>
      </c>
      <c r="F30" s="291">
        <v>-0.8034642580318585</v>
      </c>
    </row>
    <row r="31" spans="1:6">
      <c r="A31" s="182" t="s">
        <v>374</v>
      </c>
      <c r="B31" s="123" t="s">
        <v>373</v>
      </c>
      <c r="C31" s="93">
        <v>4186.5599999999995</v>
      </c>
      <c r="D31" s="320">
        <v>4395.8879999999999</v>
      </c>
      <c r="E31" s="320">
        <v>4923.3945600000006</v>
      </c>
      <c r="F31" s="291">
        <v>-0.46647636039250667</v>
      </c>
    </row>
    <row r="32" spans="1:6">
      <c r="A32" s="182" t="s">
        <v>397</v>
      </c>
      <c r="B32" s="123" t="s">
        <v>396</v>
      </c>
      <c r="C32" s="93">
        <v>9184.7999999999993</v>
      </c>
      <c r="D32" s="320">
        <v>9644.0399999999991</v>
      </c>
      <c r="E32" s="320">
        <v>10801.3248</v>
      </c>
      <c r="F32" s="291">
        <v>-0.3175668145242182</v>
      </c>
    </row>
    <row r="33" spans="1:6">
      <c r="A33" s="182" t="s">
        <v>393</v>
      </c>
      <c r="B33" s="123" t="s">
        <v>392</v>
      </c>
      <c r="C33" s="93">
        <v>15448.4064</v>
      </c>
      <c r="D33" s="320">
        <v>16220.826720000001</v>
      </c>
      <c r="E33" s="320">
        <v>18167.325926400004</v>
      </c>
      <c r="F33" s="291">
        <v>2.0727625919245242E-2</v>
      </c>
    </row>
    <row r="34" spans="1:6">
      <c r="A34" s="182" t="s">
        <v>405</v>
      </c>
      <c r="B34" s="123" t="s">
        <v>404</v>
      </c>
      <c r="C34" s="93">
        <v>6778.3823999999995</v>
      </c>
      <c r="D34" s="320">
        <v>7117.30152</v>
      </c>
      <c r="E34" s="320">
        <v>7971.377702400001</v>
      </c>
      <c r="F34" s="291">
        <v>-0.35154333164324453</v>
      </c>
    </row>
    <row r="35" spans="1:6">
      <c r="A35" s="182" t="s">
        <v>257</v>
      </c>
      <c r="B35" s="123" t="s">
        <v>256</v>
      </c>
      <c r="C35" s="93">
        <v>4413.8303999999998</v>
      </c>
      <c r="D35" s="320">
        <v>4634.5219200000001</v>
      </c>
      <c r="E35" s="320">
        <v>5190.6645504000007</v>
      </c>
      <c r="F35" s="291">
        <v>-0.56558925249741643</v>
      </c>
    </row>
    <row r="36" spans="1:6">
      <c r="A36" s="182" t="s">
        <v>349</v>
      </c>
      <c r="B36" s="123" t="s">
        <v>348</v>
      </c>
      <c r="C36" s="93">
        <v>4338.2159999999994</v>
      </c>
      <c r="D36" s="320">
        <v>4555.1268</v>
      </c>
      <c r="E36" s="320">
        <v>5101.7420160000001</v>
      </c>
      <c r="F36" s="291">
        <v>-0.59122409942804377</v>
      </c>
    </row>
    <row r="37" spans="1:6">
      <c r="A37" s="182" t="s">
        <v>229</v>
      </c>
      <c r="B37" s="123" t="s">
        <v>228</v>
      </c>
      <c r="C37" s="93">
        <v>29092.32</v>
      </c>
      <c r="D37" s="320">
        <v>30546.936000000002</v>
      </c>
      <c r="E37" s="320">
        <v>34212.568320000006</v>
      </c>
      <c r="F37" s="291">
        <v>-0.4464878851587249</v>
      </c>
    </row>
    <row r="38" spans="1:6">
      <c r="A38" s="182" t="s">
        <v>261</v>
      </c>
      <c r="B38" s="123" t="s">
        <v>260</v>
      </c>
      <c r="C38" s="93">
        <v>3204</v>
      </c>
      <c r="D38" s="320">
        <v>3364.2000000000003</v>
      </c>
      <c r="E38" s="320">
        <v>3767.9040000000005</v>
      </c>
      <c r="F38" s="291">
        <v>-0.68466118793366471</v>
      </c>
    </row>
    <row r="39" spans="1:6">
      <c r="A39" s="182" t="s">
        <v>265</v>
      </c>
      <c r="B39" s="123" t="s">
        <v>264</v>
      </c>
      <c r="C39" s="93">
        <v>5382.72</v>
      </c>
      <c r="D39" s="320">
        <v>5651.8560000000007</v>
      </c>
      <c r="E39" s="320">
        <v>6330.0787200000013</v>
      </c>
      <c r="F39" s="291">
        <v>-0.47023079572855664</v>
      </c>
    </row>
    <row r="40" spans="1:6">
      <c r="A40" s="182" t="s">
        <v>275</v>
      </c>
      <c r="B40" s="123" t="s">
        <v>274</v>
      </c>
      <c r="C40" s="93">
        <v>19864.8</v>
      </c>
      <c r="D40" s="320">
        <v>20858.04</v>
      </c>
      <c r="E40" s="320">
        <v>23361.004800000002</v>
      </c>
      <c r="F40" s="291">
        <v>-0.4828087167070218</v>
      </c>
    </row>
    <row r="41" spans="1:6">
      <c r="A41" s="182" t="s">
        <v>281</v>
      </c>
      <c r="B41" s="123" t="s">
        <v>280</v>
      </c>
      <c r="C41" s="93">
        <v>59808</v>
      </c>
      <c r="D41" s="320">
        <v>62798.400000000001</v>
      </c>
      <c r="E41" s="320">
        <v>70334.208000000013</v>
      </c>
      <c r="F41" s="291">
        <v>-0.24597571307540236</v>
      </c>
    </row>
    <row r="42" spans="1:6">
      <c r="A42" s="182" t="s">
        <v>453</v>
      </c>
      <c r="B42" s="123" t="s">
        <v>452</v>
      </c>
      <c r="C42" s="93">
        <v>2520.48</v>
      </c>
      <c r="D42" s="320">
        <v>2646.5039999999999</v>
      </c>
      <c r="E42" s="320">
        <v>2964.08448</v>
      </c>
      <c r="F42" s="291">
        <v>-0.75193346784114956</v>
      </c>
    </row>
    <row r="43" spans="1:6">
      <c r="A43" s="182" t="s">
        <v>417</v>
      </c>
      <c r="B43" s="123" t="s">
        <v>416</v>
      </c>
      <c r="C43" s="93">
        <v>1751.52</v>
      </c>
      <c r="D43" s="320">
        <v>1839.096</v>
      </c>
      <c r="E43" s="320">
        <v>2059.7875200000003</v>
      </c>
      <c r="F43" s="291">
        <v>-0.41728657928005852</v>
      </c>
    </row>
    <row r="44" spans="1:6">
      <c r="A44" s="182" t="s">
        <v>291</v>
      </c>
      <c r="B44" s="123" t="s">
        <v>290</v>
      </c>
      <c r="C44" s="93">
        <v>2520.48</v>
      </c>
      <c r="D44" s="320">
        <v>2646.5039999999999</v>
      </c>
      <c r="E44" s="320">
        <v>2964.08448</v>
      </c>
      <c r="F44" s="291">
        <v>-0.75128232960656804</v>
      </c>
    </row>
    <row r="45" spans="1:6">
      <c r="A45" s="182" t="s">
        <v>277</v>
      </c>
      <c r="B45" s="123" t="s">
        <v>276</v>
      </c>
      <c r="C45" s="93">
        <v>27768</v>
      </c>
      <c r="D45" s="320">
        <v>29156.400000000001</v>
      </c>
      <c r="E45" s="320">
        <v>32655.168000000005</v>
      </c>
      <c r="F45" s="291">
        <v>-0.47168447188424545</v>
      </c>
    </row>
    <row r="46" spans="1:6">
      <c r="A46" s="182" t="s">
        <v>237</v>
      </c>
      <c r="B46" s="123" t="s">
        <v>236</v>
      </c>
      <c r="C46" s="93">
        <v>21317.279999999999</v>
      </c>
      <c r="D46" s="320">
        <v>22383.144</v>
      </c>
      <c r="E46" s="320">
        <v>25069.121280000003</v>
      </c>
      <c r="F46" s="291">
        <v>-0.36894904175769527</v>
      </c>
    </row>
    <row r="47" spans="1:6">
      <c r="A47" s="182" t="s">
        <v>235</v>
      </c>
      <c r="B47" s="123" t="s">
        <v>234</v>
      </c>
      <c r="C47" s="93">
        <v>29092.32</v>
      </c>
      <c r="D47" s="320">
        <v>30546.936000000002</v>
      </c>
      <c r="E47" s="320">
        <v>34212.568320000006</v>
      </c>
      <c r="F47" s="291">
        <v>-0.37996304371455419</v>
      </c>
    </row>
    <row r="48" spans="1:6">
      <c r="A48" s="182" t="s">
        <v>253</v>
      </c>
      <c r="B48" s="123" t="s">
        <v>252</v>
      </c>
      <c r="C48" s="93">
        <v>11171.707199999999</v>
      </c>
      <c r="D48" s="320">
        <v>11730.29256</v>
      </c>
      <c r="E48" s="320">
        <v>13137.927667200001</v>
      </c>
      <c r="F48" s="291">
        <v>7.696752238921073E-2</v>
      </c>
    </row>
    <row r="49" spans="1:6">
      <c r="A49" s="182" t="s">
        <v>474</v>
      </c>
      <c r="B49" s="123" t="s">
        <v>473</v>
      </c>
      <c r="C49" s="93">
        <v>4272</v>
      </c>
      <c r="D49" s="320">
        <v>4485.6000000000004</v>
      </c>
      <c r="E49" s="320">
        <v>5023.8720000000012</v>
      </c>
      <c r="F49" s="291">
        <v>-0.57954825057821957</v>
      </c>
    </row>
    <row r="50" spans="1:6">
      <c r="A50" s="182" t="s">
        <v>255</v>
      </c>
      <c r="B50" s="123" t="s">
        <v>254</v>
      </c>
      <c r="C50" s="93">
        <v>10847.462399999999</v>
      </c>
      <c r="D50" s="320">
        <v>11389.835519999999</v>
      </c>
      <c r="E50" s="320">
        <v>12756.6157824</v>
      </c>
      <c r="F50" s="291">
        <v>7.6062416300455293E-2</v>
      </c>
    </row>
    <row r="51" spans="1:6">
      <c r="A51" s="182" t="s">
        <v>429</v>
      </c>
      <c r="B51" s="123" t="s">
        <v>428</v>
      </c>
      <c r="C51" s="93">
        <v>4272</v>
      </c>
      <c r="D51" s="320">
        <v>4485.6000000000004</v>
      </c>
      <c r="E51" s="320">
        <v>5023.8720000000012</v>
      </c>
      <c r="F51" s="291">
        <v>-0.61940398236001604</v>
      </c>
    </row>
    <row r="52" spans="1:6">
      <c r="A52" s="182" t="s">
        <v>441</v>
      </c>
      <c r="B52" s="123" t="s">
        <v>440</v>
      </c>
      <c r="C52" s="93">
        <v>5852.6399999999994</v>
      </c>
      <c r="D52" s="320">
        <v>6145.2719999999999</v>
      </c>
      <c r="E52" s="320">
        <v>6882.7046400000008</v>
      </c>
      <c r="F52" s="291">
        <v>-0.4194212703482893</v>
      </c>
    </row>
    <row r="53" spans="1:6">
      <c r="A53" s="182" t="s">
        <v>357</v>
      </c>
      <c r="B53" s="123" t="s">
        <v>356</v>
      </c>
      <c r="C53" s="93">
        <v>4272</v>
      </c>
      <c r="D53" s="320">
        <v>4485.6000000000004</v>
      </c>
      <c r="E53" s="320">
        <v>5023.8720000000012</v>
      </c>
      <c r="F53" s="291">
        <v>-0.73627513318970039</v>
      </c>
    </row>
    <row r="54" spans="1:6">
      <c r="A54" s="182" t="s">
        <v>462</v>
      </c>
      <c r="B54" s="123" t="s">
        <v>461</v>
      </c>
      <c r="C54" s="93">
        <v>2520.48</v>
      </c>
      <c r="D54" s="320">
        <v>2646.5039999999999</v>
      </c>
      <c r="E54" s="320">
        <v>2964.08448</v>
      </c>
      <c r="F54" s="291">
        <v>-0.75193346784114956</v>
      </c>
    </row>
    <row r="55" spans="1:6">
      <c r="A55" s="182" t="s">
        <v>339</v>
      </c>
      <c r="B55" s="123" t="s">
        <v>338</v>
      </c>
      <c r="C55" s="93">
        <v>4272</v>
      </c>
      <c r="D55" s="320">
        <v>4485.6000000000004</v>
      </c>
      <c r="E55" s="320">
        <v>5023.8720000000012</v>
      </c>
      <c r="F55" s="291">
        <v>-0.57954825057821957</v>
      </c>
    </row>
    <row r="56" spans="1:6">
      <c r="A56" s="182" t="s">
        <v>831</v>
      </c>
      <c r="B56" s="123" t="s">
        <v>830</v>
      </c>
      <c r="C56" s="93">
        <v>3673.92</v>
      </c>
      <c r="D56" s="320">
        <v>3857.6160000000004</v>
      </c>
      <c r="E56" s="320">
        <v>4320.5299200000009</v>
      </c>
      <c r="F56" s="291">
        <v>-0.28280170226057083</v>
      </c>
    </row>
    <row r="57" spans="1:6">
      <c r="A57" s="182" t="s">
        <v>837</v>
      </c>
      <c r="B57" s="123" t="s">
        <v>836</v>
      </c>
      <c r="C57" s="93">
        <v>3332.16</v>
      </c>
      <c r="D57" s="320">
        <v>3498.768</v>
      </c>
      <c r="E57" s="320">
        <v>3918.6201600000004</v>
      </c>
      <c r="F57" s="291">
        <v>-0.64022155759741739</v>
      </c>
    </row>
    <row r="58" spans="1:6">
      <c r="A58" s="182" t="s">
        <v>910</v>
      </c>
      <c r="B58" s="123" t="s">
        <v>909</v>
      </c>
      <c r="C58" s="93">
        <v>3374.88</v>
      </c>
      <c r="D58" s="320">
        <v>3543.6240000000003</v>
      </c>
      <c r="E58" s="320">
        <v>3968.8588800000007</v>
      </c>
      <c r="F58" s="291">
        <v>-0.67472290224955178</v>
      </c>
    </row>
    <row r="59" spans="1:6">
      <c r="A59" s="182" t="s">
        <v>849</v>
      </c>
      <c r="B59" s="123" t="s">
        <v>848</v>
      </c>
      <c r="C59" s="93">
        <v>11534.4</v>
      </c>
      <c r="D59" s="320">
        <v>12111.12</v>
      </c>
      <c r="E59" s="320">
        <v>13564.454400000002</v>
      </c>
      <c r="F59" s="291">
        <v>-3.2486977528372721E-2</v>
      </c>
    </row>
    <row r="60" spans="1:6">
      <c r="A60" s="182" t="s">
        <v>839</v>
      </c>
      <c r="B60" s="123" t="s">
        <v>838</v>
      </c>
      <c r="C60" s="93">
        <v>10893.6</v>
      </c>
      <c r="D60" s="320">
        <v>11438.28</v>
      </c>
      <c r="E60" s="320">
        <v>12810.873600000003</v>
      </c>
      <c r="F60" s="291">
        <v>-0.45262967485189709</v>
      </c>
    </row>
    <row r="61" spans="1:6">
      <c r="A61" s="182" t="s">
        <v>855</v>
      </c>
      <c r="B61" s="123" t="s">
        <v>854</v>
      </c>
      <c r="C61" s="93">
        <v>10847.462399999999</v>
      </c>
      <c r="D61" s="320">
        <v>11389.835519999999</v>
      </c>
      <c r="E61" s="320">
        <v>12756.6157824</v>
      </c>
      <c r="F61" s="291">
        <v>-6.1167159993768684E-2</v>
      </c>
    </row>
    <row r="62" spans="1:6">
      <c r="A62" s="182" t="s">
        <v>958</v>
      </c>
      <c r="B62" s="123" t="s">
        <v>957</v>
      </c>
      <c r="C62" s="93">
        <v>2691.36</v>
      </c>
      <c r="D62" s="320">
        <v>2825.9280000000003</v>
      </c>
      <c r="E62" s="320">
        <v>3165.0393600000007</v>
      </c>
      <c r="F62" s="291">
        <v>-0.7406018081230602</v>
      </c>
    </row>
    <row r="63" spans="1:6">
      <c r="A63" s="182" t="s">
        <v>2097</v>
      </c>
      <c r="B63" s="123" t="s">
        <v>2096</v>
      </c>
      <c r="C63" s="93">
        <v>2862.24</v>
      </c>
      <c r="D63" s="320">
        <v>3005.3519999999999</v>
      </c>
      <c r="E63" s="320">
        <v>3365.99424</v>
      </c>
      <c r="F63" s="291">
        <v>-0.42309134225834155</v>
      </c>
    </row>
    <row r="64" spans="1:6">
      <c r="A64" s="182" t="s">
        <v>2095</v>
      </c>
      <c r="B64" s="123" t="s">
        <v>2094</v>
      </c>
      <c r="C64" s="93">
        <v>5681.76</v>
      </c>
      <c r="D64" s="320">
        <v>5965.8480000000009</v>
      </c>
      <c r="E64" s="320">
        <v>6681.7497600000015</v>
      </c>
      <c r="F64" s="291">
        <v>-0.49955079219118281</v>
      </c>
    </row>
    <row r="65" spans="1:6">
      <c r="A65" s="182" t="s">
        <v>2099</v>
      </c>
      <c r="B65" s="123" t="s">
        <v>2098</v>
      </c>
      <c r="C65" s="93">
        <v>5681.76</v>
      </c>
      <c r="D65" s="320">
        <v>5965.8480000000009</v>
      </c>
      <c r="E65" s="320">
        <v>6681.7497600000015</v>
      </c>
      <c r="F65" s="291">
        <v>-0.49955079219118281</v>
      </c>
    </row>
    <row r="66" spans="1:6">
      <c r="A66" s="182" t="s">
        <v>2101</v>
      </c>
      <c r="B66" s="123" t="s">
        <v>2100</v>
      </c>
      <c r="C66" s="93">
        <v>5681.76</v>
      </c>
      <c r="D66" s="320">
        <v>5965.8480000000009</v>
      </c>
      <c r="E66" s="320">
        <v>6681.7497600000015</v>
      </c>
      <c r="F66" s="291">
        <v>-0.49955079219118281</v>
      </c>
    </row>
    <row r="67" spans="1:6">
      <c r="A67" s="182" t="s">
        <v>1937</v>
      </c>
      <c r="B67" s="123" t="s">
        <v>1487</v>
      </c>
      <c r="C67" s="93">
        <v>4912.8</v>
      </c>
      <c r="D67" s="320">
        <v>5158.4400000000005</v>
      </c>
      <c r="E67" s="320">
        <v>5777.4528000000009</v>
      </c>
      <c r="F67" s="291">
        <v>-0.39427789388026846</v>
      </c>
    </row>
    <row r="68" spans="1:6">
      <c r="A68" s="182" t="s">
        <v>1939</v>
      </c>
      <c r="B68" s="123" t="s">
        <v>1938</v>
      </c>
      <c r="C68" s="93">
        <v>14288.9856</v>
      </c>
      <c r="D68" s="320">
        <v>15003.434880000001</v>
      </c>
      <c r="E68" s="320">
        <v>16803.847065600003</v>
      </c>
      <c r="F68" s="291">
        <v>-0.41285854639096037</v>
      </c>
    </row>
    <row r="69" spans="1:6">
      <c r="A69" s="182" t="s">
        <v>1941</v>
      </c>
      <c r="B69" s="123" t="s">
        <v>1940</v>
      </c>
      <c r="C69" s="93">
        <v>571.16639999999995</v>
      </c>
      <c r="D69" s="320">
        <v>599.72471999999993</v>
      </c>
      <c r="E69" s="320">
        <v>671.69168639999998</v>
      </c>
      <c r="F69" s="291">
        <v>-0.44660853389140798</v>
      </c>
    </row>
    <row r="70" spans="1:6">
      <c r="A70" s="182" t="s">
        <v>1604</v>
      </c>
      <c r="B70" s="123" t="s">
        <v>1603</v>
      </c>
      <c r="C70" s="93">
        <v>1751.52</v>
      </c>
      <c r="D70" s="320">
        <v>1839.096</v>
      </c>
      <c r="E70" s="320">
        <v>2059.7875200000003</v>
      </c>
      <c r="F70" s="291">
        <v>-0.33934074389797714</v>
      </c>
    </row>
    <row r="71" spans="1:6">
      <c r="A71" s="182" t="s">
        <v>1421</v>
      </c>
      <c r="B71" s="123" t="s">
        <v>1420</v>
      </c>
      <c r="C71" s="93">
        <v>1123.5360000000001</v>
      </c>
      <c r="D71" s="320">
        <v>1179.7128</v>
      </c>
      <c r="E71" s="320">
        <v>1321.2783360000001</v>
      </c>
      <c r="F71" s="291">
        <v>-9.6138499163341412E-2</v>
      </c>
    </row>
    <row r="72" spans="1:6">
      <c r="A72" s="182" t="s">
        <v>1885</v>
      </c>
      <c r="B72" s="123" t="s">
        <v>1884</v>
      </c>
      <c r="C72" s="93">
        <v>3503.04</v>
      </c>
      <c r="D72" s="320">
        <v>3678.192</v>
      </c>
      <c r="E72" s="320">
        <v>4119.5750400000006</v>
      </c>
      <c r="F72" s="291">
        <v>-0.34094663290224753</v>
      </c>
    </row>
    <row r="73" spans="1:6">
      <c r="A73" s="182" t="s">
        <v>1883</v>
      </c>
      <c r="B73" s="123" t="s">
        <v>1882</v>
      </c>
      <c r="C73" s="93">
        <v>6408</v>
      </c>
      <c r="D73" s="320">
        <v>6728.4000000000005</v>
      </c>
      <c r="E73" s="320">
        <v>7535.8080000000009</v>
      </c>
      <c r="F73" s="291">
        <v>-0.42082586543962736</v>
      </c>
    </row>
    <row r="74" spans="1:6">
      <c r="A74" s="182" t="s">
        <v>1887</v>
      </c>
      <c r="B74" s="123" t="s">
        <v>1886</v>
      </c>
      <c r="C74" s="93">
        <v>6408</v>
      </c>
      <c r="D74" s="320">
        <v>6728.4000000000005</v>
      </c>
      <c r="E74" s="320">
        <v>7535.8080000000009</v>
      </c>
      <c r="F74" s="291">
        <v>-0.42082586543962736</v>
      </c>
    </row>
    <row r="75" spans="1:6">
      <c r="A75" s="182" t="s">
        <v>1889</v>
      </c>
      <c r="B75" s="123" t="s">
        <v>1888</v>
      </c>
      <c r="C75" s="93">
        <v>6408</v>
      </c>
      <c r="D75" s="320">
        <v>6728.4000000000005</v>
      </c>
      <c r="E75" s="320">
        <v>7535.8080000000009</v>
      </c>
      <c r="F75" s="291">
        <v>-0.42082586543962736</v>
      </c>
    </row>
    <row r="76" spans="1:6">
      <c r="A76" s="182" t="s">
        <v>1413</v>
      </c>
      <c r="B76" s="123" t="s">
        <v>1412</v>
      </c>
      <c r="C76" s="93">
        <v>266.57280000000003</v>
      </c>
      <c r="D76" s="320">
        <v>279.90144000000004</v>
      </c>
      <c r="E76" s="320">
        <v>313.48961280000009</v>
      </c>
      <c r="F76" s="291">
        <v>-0.32185301076089434</v>
      </c>
    </row>
    <row r="77" spans="1:6">
      <c r="A77" s="182" t="s">
        <v>2089</v>
      </c>
      <c r="B77" s="123" t="s">
        <v>2088</v>
      </c>
      <c r="C77" s="93">
        <v>3204</v>
      </c>
      <c r="D77" s="320">
        <v>3364.2000000000003</v>
      </c>
      <c r="E77" s="320">
        <v>3767.9040000000005</v>
      </c>
      <c r="F77" s="291">
        <v>-0.15303522146912968</v>
      </c>
    </row>
    <row r="78" spans="1:6">
      <c r="A78" s="182" t="s">
        <v>2091</v>
      </c>
      <c r="B78" s="123" t="s">
        <v>2090</v>
      </c>
      <c r="C78" s="93">
        <v>3033.12</v>
      </c>
      <c r="D78" s="320">
        <v>3184.7759999999998</v>
      </c>
      <c r="E78" s="320">
        <v>3566.9491200000002</v>
      </c>
      <c r="F78" s="291">
        <v>-0.14103660574205498</v>
      </c>
    </row>
    <row r="79" spans="1:6">
      <c r="A79" s="182" t="s">
        <v>2056</v>
      </c>
      <c r="B79" s="123" t="s">
        <v>2055</v>
      </c>
      <c r="C79" s="93">
        <v>3417.6</v>
      </c>
      <c r="D79" s="320">
        <v>3588.48</v>
      </c>
      <c r="E79" s="320">
        <v>4019.0976000000005</v>
      </c>
      <c r="F79" s="291">
        <v>-0.67621216743438683</v>
      </c>
    </row>
    <row r="80" spans="1:6">
      <c r="A80" s="182" t="s">
        <v>1998</v>
      </c>
      <c r="B80" s="123" t="s">
        <v>1997</v>
      </c>
      <c r="C80" s="93">
        <v>3246.72</v>
      </c>
      <c r="D80" s="320">
        <v>3409.056</v>
      </c>
      <c r="E80" s="320">
        <v>3818.1427200000003</v>
      </c>
      <c r="F80" s="291">
        <v>-0.41666397162661839</v>
      </c>
    </row>
    <row r="81" spans="1:6">
      <c r="A81" s="182" t="s">
        <v>2000</v>
      </c>
      <c r="B81" s="123" t="s">
        <v>1999</v>
      </c>
      <c r="C81" s="93">
        <v>3792.6815999999999</v>
      </c>
      <c r="D81" s="320">
        <v>3982.3156800000002</v>
      </c>
      <c r="E81" s="320">
        <v>4460.193561600001</v>
      </c>
      <c r="F81" s="291">
        <v>-0.24122846082285507</v>
      </c>
    </row>
    <row r="82" spans="1:6">
      <c r="A82" s="182" t="s">
        <v>1959</v>
      </c>
      <c r="B82" s="123" t="s">
        <v>1958</v>
      </c>
      <c r="C82" s="93">
        <v>3033.12</v>
      </c>
      <c r="D82" s="320">
        <v>3184.7759999999998</v>
      </c>
      <c r="E82" s="320">
        <v>3566.9491200000002</v>
      </c>
      <c r="F82" s="291">
        <v>-0.45508246200280261</v>
      </c>
    </row>
    <row r="83" spans="1:6">
      <c r="A83" s="182" t="s">
        <v>1952</v>
      </c>
      <c r="B83" s="123" t="s">
        <v>1487</v>
      </c>
      <c r="C83" s="93">
        <v>792.88319999999987</v>
      </c>
      <c r="D83" s="320">
        <v>832.52735999999993</v>
      </c>
      <c r="E83" s="320">
        <v>932.43064319999996</v>
      </c>
      <c r="F83" s="291">
        <v>-0.25642336656319464</v>
      </c>
    </row>
    <row r="84" spans="1:6">
      <c r="A84" s="182" t="s">
        <v>1963</v>
      </c>
      <c r="B84" s="123" t="s">
        <v>1962</v>
      </c>
      <c r="C84" s="93">
        <v>2990.4</v>
      </c>
      <c r="D84" s="320">
        <v>3139.92</v>
      </c>
      <c r="E84" s="320">
        <v>3516.7104000000004</v>
      </c>
      <c r="F84" s="291">
        <v>-0.42323492992952444</v>
      </c>
    </row>
    <row r="85" spans="1:6">
      <c r="A85" s="182" t="s">
        <v>1357</v>
      </c>
      <c r="B85" s="123" t="s">
        <v>1957</v>
      </c>
      <c r="C85" s="93">
        <v>792.88319999999987</v>
      </c>
      <c r="D85" s="320">
        <v>832.52735999999993</v>
      </c>
      <c r="E85" s="320">
        <v>932.43064319999996</v>
      </c>
      <c r="F85" s="291">
        <v>-0.24460695673713614</v>
      </c>
    </row>
    <row r="86" spans="1:6">
      <c r="A86" s="182" t="s">
        <v>1989</v>
      </c>
      <c r="B86" s="123" t="s">
        <v>1988</v>
      </c>
      <c r="C86" s="93">
        <v>4028.0688</v>
      </c>
      <c r="D86" s="320">
        <v>4229.4722400000001</v>
      </c>
      <c r="E86" s="320">
        <v>4737.0089088000004</v>
      </c>
      <c r="F86" s="291">
        <v>-0.63958415092111165</v>
      </c>
    </row>
    <row r="87" spans="1:6">
      <c r="A87" s="182" t="s">
        <v>1351</v>
      </c>
      <c r="B87" s="123" t="s">
        <v>1994</v>
      </c>
      <c r="C87" s="93">
        <v>4485.5999999999995</v>
      </c>
      <c r="D87" s="320">
        <v>4709.8799999999992</v>
      </c>
      <c r="E87" s="320">
        <v>5275.0655999999999</v>
      </c>
      <c r="F87" s="291">
        <v>-0.62455241082952362</v>
      </c>
    </row>
    <row r="88" spans="1:6">
      <c r="A88" s="182" t="s">
        <v>2066</v>
      </c>
      <c r="B88" s="123" t="s">
        <v>2065</v>
      </c>
      <c r="C88" s="93">
        <v>3844.7999999999997</v>
      </c>
      <c r="D88" s="320">
        <v>4037.04</v>
      </c>
      <c r="E88" s="320">
        <v>4521.4848000000002</v>
      </c>
      <c r="F88" s="291">
        <v>-0.65598232668257561</v>
      </c>
    </row>
    <row r="89" spans="1:6">
      <c r="A89" s="182" t="s">
        <v>1350</v>
      </c>
      <c r="B89" s="123" t="s">
        <v>2071</v>
      </c>
      <c r="C89" s="93">
        <v>4699.2</v>
      </c>
      <c r="D89" s="320">
        <v>4934.16</v>
      </c>
      <c r="E89" s="320">
        <v>5526.2592000000004</v>
      </c>
      <c r="F89" s="291">
        <v>-0.60667395420235803</v>
      </c>
    </row>
    <row r="90" spans="1:6">
      <c r="A90" s="182" t="s">
        <v>1789</v>
      </c>
      <c r="B90" s="123" t="s">
        <v>1788</v>
      </c>
      <c r="C90" s="93">
        <v>2776.7999999999997</v>
      </c>
      <c r="D90" s="320">
        <v>2915.64</v>
      </c>
      <c r="E90" s="320">
        <v>3265.5168000000003</v>
      </c>
      <c r="F90" s="291">
        <v>-0.41725323293501404</v>
      </c>
    </row>
    <row r="91" spans="1:6">
      <c r="A91" s="182" t="s">
        <v>1787</v>
      </c>
      <c r="B91" s="123" t="s">
        <v>1786</v>
      </c>
      <c r="C91" s="93">
        <v>5254.5599999999995</v>
      </c>
      <c r="D91" s="320">
        <v>5517.2879999999996</v>
      </c>
      <c r="E91" s="320">
        <v>6179.3625600000005</v>
      </c>
      <c r="F91" s="291">
        <v>-0.41500886744916954</v>
      </c>
    </row>
    <row r="92" spans="1:6">
      <c r="A92" s="182" t="s">
        <v>1791</v>
      </c>
      <c r="B92" s="123" t="s">
        <v>1790</v>
      </c>
      <c r="C92" s="93">
        <v>5254.5599999999995</v>
      </c>
      <c r="D92" s="320">
        <v>5517.2879999999996</v>
      </c>
      <c r="E92" s="320">
        <v>6179.3625600000005</v>
      </c>
      <c r="F92" s="291">
        <v>-0.41500886744916954</v>
      </c>
    </row>
    <row r="93" spans="1:6">
      <c r="A93" s="182" t="s">
        <v>1793</v>
      </c>
      <c r="B93" s="123" t="s">
        <v>1792</v>
      </c>
      <c r="C93" s="93">
        <v>5254.5599999999995</v>
      </c>
      <c r="D93" s="320">
        <v>5517.2879999999996</v>
      </c>
      <c r="E93" s="320">
        <v>6179.3625600000005</v>
      </c>
      <c r="F93" s="291">
        <v>-0.41500886744916954</v>
      </c>
    </row>
    <row r="94" spans="1:6">
      <c r="A94" s="182" t="s">
        <v>1785</v>
      </c>
      <c r="B94" s="123" t="s">
        <v>1641</v>
      </c>
      <c r="C94" s="93">
        <v>213.6</v>
      </c>
      <c r="D94" s="320">
        <v>224.28</v>
      </c>
      <c r="E94" s="320">
        <v>251.19360000000003</v>
      </c>
      <c r="F94" s="291">
        <v>-0.1329761324890405</v>
      </c>
    </row>
    <row r="95" spans="1:6">
      <c r="A95" s="182" t="s">
        <v>1782</v>
      </c>
      <c r="B95" s="123" t="s">
        <v>1781</v>
      </c>
      <c r="C95" s="93">
        <v>698.89919999999995</v>
      </c>
      <c r="D95" s="320">
        <v>733.84415999999999</v>
      </c>
      <c r="E95" s="320">
        <v>821.90545920000011</v>
      </c>
      <c r="F95" s="291">
        <v>-0.11337587374884245</v>
      </c>
    </row>
    <row r="96" spans="1:6">
      <c r="A96" s="182" t="s">
        <v>1784</v>
      </c>
      <c r="B96" s="123" t="s">
        <v>1783</v>
      </c>
      <c r="C96" s="93">
        <v>2795.5967999999998</v>
      </c>
      <c r="D96" s="320">
        <v>2935.37664</v>
      </c>
      <c r="E96" s="320">
        <v>3287.6218368000004</v>
      </c>
      <c r="F96" s="291">
        <v>-0.11325213154689406</v>
      </c>
    </row>
    <row r="97" spans="1:6">
      <c r="A97" s="182" t="s">
        <v>1291</v>
      </c>
      <c r="B97" s="123" t="s">
        <v>2001</v>
      </c>
      <c r="C97" s="93">
        <v>3985.7759999999998</v>
      </c>
      <c r="D97" s="320">
        <v>4185.0648000000001</v>
      </c>
      <c r="E97" s="320">
        <v>4687.2725760000003</v>
      </c>
      <c r="F97" s="291">
        <v>-0.38007994400808776</v>
      </c>
    </row>
    <row r="98" spans="1:6">
      <c r="A98" s="182" t="s">
        <v>1293</v>
      </c>
      <c r="B98" s="123" t="s">
        <v>2092</v>
      </c>
      <c r="C98" s="93">
        <v>3738</v>
      </c>
      <c r="D98" s="320">
        <v>3924.9</v>
      </c>
      <c r="E98" s="320">
        <v>4395.8880000000008</v>
      </c>
      <c r="F98" s="291">
        <v>-0.15299363952152517</v>
      </c>
    </row>
    <row r="99" spans="1:6">
      <c r="A99" s="182" t="s">
        <v>1292</v>
      </c>
      <c r="B99" s="123" t="s">
        <v>2002</v>
      </c>
      <c r="C99" s="93">
        <v>3792.6815999999999</v>
      </c>
      <c r="D99" s="320">
        <v>3982.3156800000002</v>
      </c>
      <c r="E99" s="320">
        <v>4460.193561600001</v>
      </c>
      <c r="F99" s="291">
        <v>-0.2340740262048242</v>
      </c>
    </row>
    <row r="100" spans="1:6">
      <c r="A100" s="182" t="s">
        <v>1294</v>
      </c>
      <c r="B100" s="123" t="s">
        <v>2093</v>
      </c>
      <c r="C100" s="93">
        <v>3046.3632000000002</v>
      </c>
      <c r="D100" s="320">
        <v>3198.6813600000005</v>
      </c>
      <c r="E100" s="320">
        <v>3582.523123200001</v>
      </c>
      <c r="F100" s="291">
        <v>-0.13728620218966103</v>
      </c>
    </row>
    <row r="101" spans="1:6">
      <c r="A101" s="182" t="s">
        <v>1312</v>
      </c>
      <c r="B101" s="123" t="s">
        <v>1918</v>
      </c>
      <c r="C101" s="93">
        <v>382.77120000000002</v>
      </c>
      <c r="D101" s="320">
        <v>401.90976000000006</v>
      </c>
      <c r="E101" s="320">
        <v>450.13893120000012</v>
      </c>
      <c r="F101" s="291">
        <v>2.4822489959839416E-2</v>
      </c>
    </row>
    <row r="102" spans="1:6">
      <c r="A102" s="182" t="s">
        <v>1305</v>
      </c>
      <c r="B102" s="123" t="s">
        <v>2077</v>
      </c>
      <c r="C102" s="93">
        <v>7006.08</v>
      </c>
      <c r="D102" s="320">
        <v>7356.384</v>
      </c>
      <c r="E102" s="320">
        <v>8239.1500800000013</v>
      </c>
      <c r="F102" s="291">
        <v>-0.35249875695228733</v>
      </c>
    </row>
    <row r="103" spans="1:6">
      <c r="A103" s="182" t="s">
        <v>1304</v>
      </c>
      <c r="B103" s="123" t="s">
        <v>2076</v>
      </c>
      <c r="C103" s="93">
        <v>7006.08</v>
      </c>
      <c r="D103" s="320">
        <v>7356.384</v>
      </c>
      <c r="E103" s="320">
        <v>8239.1500800000013</v>
      </c>
      <c r="F103" s="291">
        <v>-0.35249875695228733</v>
      </c>
    </row>
    <row r="104" spans="1:6">
      <c r="A104" s="182" t="s">
        <v>1303</v>
      </c>
      <c r="B104" s="123" t="s">
        <v>2074</v>
      </c>
      <c r="C104" s="93">
        <v>7006.08</v>
      </c>
      <c r="D104" s="320">
        <v>7356.384</v>
      </c>
      <c r="E104" s="320">
        <v>8239.1500800000013</v>
      </c>
      <c r="F104" s="291">
        <v>-0.35249875695228733</v>
      </c>
    </row>
    <row r="105" spans="1:6">
      <c r="A105" s="182" t="s">
        <v>1302</v>
      </c>
      <c r="B105" s="123" t="s">
        <v>2075</v>
      </c>
      <c r="C105" s="93">
        <v>4571.04</v>
      </c>
      <c r="D105" s="320">
        <v>4799.5920000000006</v>
      </c>
      <c r="E105" s="320">
        <v>5375.5430400000014</v>
      </c>
      <c r="F105" s="291">
        <v>-0.30592592255166795</v>
      </c>
    </row>
    <row r="106" spans="1:6">
      <c r="A106" s="182" t="s">
        <v>1306</v>
      </c>
      <c r="B106" s="123" t="s">
        <v>1943</v>
      </c>
      <c r="C106" s="93">
        <v>1708.8</v>
      </c>
      <c r="D106" s="320">
        <v>1794.24</v>
      </c>
      <c r="E106" s="320">
        <v>2009.5488000000003</v>
      </c>
      <c r="F106" s="291">
        <v>-0.20954028624559401</v>
      </c>
    </row>
    <row r="107" spans="1:6">
      <c r="A107" s="182" t="s">
        <v>1307</v>
      </c>
      <c r="B107" s="123" t="s">
        <v>1942</v>
      </c>
      <c r="C107" s="93">
        <v>7689.5999999999995</v>
      </c>
      <c r="D107" s="320">
        <v>8074.08</v>
      </c>
      <c r="E107" s="320">
        <v>9042.9696000000004</v>
      </c>
      <c r="F107" s="291">
        <v>-0.39203324462407674</v>
      </c>
    </row>
    <row r="108" spans="1:6">
      <c r="A108" s="182" t="s">
        <v>1308</v>
      </c>
      <c r="B108" s="123" t="s">
        <v>1944</v>
      </c>
      <c r="C108" s="93">
        <v>7689.5999999999995</v>
      </c>
      <c r="D108" s="320">
        <v>8074.08</v>
      </c>
      <c r="E108" s="320">
        <v>9042.9696000000004</v>
      </c>
      <c r="F108" s="291">
        <v>-0.39203324462407674</v>
      </c>
    </row>
    <row r="109" spans="1:6">
      <c r="A109" s="182" t="s">
        <v>1309</v>
      </c>
      <c r="B109" s="123" t="s">
        <v>1945</v>
      </c>
      <c r="C109" s="93">
        <v>7689.5999999999995</v>
      </c>
      <c r="D109" s="320">
        <v>8074.08</v>
      </c>
      <c r="E109" s="320">
        <v>9042.9696000000004</v>
      </c>
      <c r="F109" s="291">
        <v>-0.39203324462407674</v>
      </c>
    </row>
    <row r="110" spans="1:6">
      <c r="A110" s="182" t="s">
        <v>1299</v>
      </c>
      <c r="B110" s="123" t="s">
        <v>1946</v>
      </c>
      <c r="C110" s="93">
        <v>6469.9439999999995</v>
      </c>
      <c r="D110" s="320">
        <v>6793.4412000000002</v>
      </c>
      <c r="E110" s="320">
        <v>7608.654144000001</v>
      </c>
      <c r="F110" s="291">
        <v>-1.4600788021584677E-2</v>
      </c>
    </row>
    <row r="111" spans="1:6">
      <c r="A111" s="182" t="s">
        <v>1300</v>
      </c>
      <c r="B111" s="123" t="s">
        <v>1947</v>
      </c>
      <c r="C111" s="93">
        <v>19410.686399999999</v>
      </c>
      <c r="D111" s="320">
        <v>20381.220720000001</v>
      </c>
      <c r="E111" s="320">
        <v>22826.967206400004</v>
      </c>
      <c r="F111" s="291">
        <v>-1.457742299532502E-2</v>
      </c>
    </row>
    <row r="112" spans="1:6">
      <c r="A112" s="182" t="s">
        <v>1301</v>
      </c>
      <c r="B112" s="123" t="s">
        <v>1940</v>
      </c>
      <c r="C112" s="93">
        <v>780.49439999999993</v>
      </c>
      <c r="D112" s="320">
        <v>819.51911999999993</v>
      </c>
      <c r="E112" s="320">
        <v>917.86141440000006</v>
      </c>
      <c r="F112" s="291">
        <v>-1.4552157773793659E-2</v>
      </c>
    </row>
    <row r="113" spans="1:6">
      <c r="A113" s="182" t="s">
        <v>1353</v>
      </c>
      <c r="B113" s="123" t="s">
        <v>1907</v>
      </c>
      <c r="C113" s="93">
        <v>6408</v>
      </c>
      <c r="D113" s="320">
        <v>6728.4000000000005</v>
      </c>
      <c r="E113" s="320">
        <v>7535.8080000000009</v>
      </c>
      <c r="F113" s="291">
        <v>-0.17943674632840206</v>
      </c>
    </row>
    <row r="114" spans="1:6">
      <c r="A114" s="182" t="s">
        <v>1352</v>
      </c>
      <c r="B114" s="123" t="s">
        <v>1906</v>
      </c>
      <c r="C114" s="93">
        <v>9740.16</v>
      </c>
      <c r="D114" s="320">
        <v>10227.168</v>
      </c>
      <c r="E114" s="320">
        <v>11454.428160000001</v>
      </c>
      <c r="F114" s="291">
        <v>-0.28265398934309416</v>
      </c>
    </row>
    <row r="115" spans="1:6">
      <c r="A115" s="182" t="s">
        <v>1354</v>
      </c>
      <c r="B115" s="123" t="s">
        <v>1908</v>
      </c>
      <c r="C115" s="93">
        <v>9740.16</v>
      </c>
      <c r="D115" s="320">
        <v>10227.168</v>
      </c>
      <c r="E115" s="320">
        <v>11454.428160000001</v>
      </c>
      <c r="F115" s="291">
        <v>-0.28265398934309416</v>
      </c>
    </row>
    <row r="116" spans="1:6">
      <c r="A116" s="182" t="s">
        <v>1355</v>
      </c>
      <c r="B116" s="123" t="s">
        <v>1909</v>
      </c>
      <c r="C116" s="93">
        <v>9740.16</v>
      </c>
      <c r="D116" s="320">
        <v>10227.168</v>
      </c>
      <c r="E116" s="320">
        <v>11454.428160000001</v>
      </c>
      <c r="F116" s="291">
        <v>-0.28265398934309416</v>
      </c>
    </row>
    <row r="117" spans="1:6">
      <c r="A117" s="182" t="s">
        <v>1954</v>
      </c>
      <c r="B117" s="123" t="s">
        <v>1953</v>
      </c>
      <c r="C117" s="93">
        <v>2136</v>
      </c>
      <c r="D117" s="320">
        <v>2242.8000000000002</v>
      </c>
      <c r="E117" s="320">
        <v>2511.9360000000006</v>
      </c>
      <c r="F117" s="291">
        <v>-0.21493101243025903</v>
      </c>
    </row>
    <row r="118" spans="1:6">
      <c r="A118" s="182" t="s">
        <v>2522</v>
      </c>
      <c r="B118" s="123" t="s">
        <v>2521</v>
      </c>
      <c r="C118" s="93">
        <v>2776.7999999999997</v>
      </c>
      <c r="D118" s="320">
        <v>2915.64</v>
      </c>
      <c r="E118" s="320">
        <v>3265.5168000000003</v>
      </c>
      <c r="F118" s="291">
        <v>-0.51512611645145245</v>
      </c>
    </row>
    <row r="119" spans="1:6">
      <c r="A119" s="182" t="s">
        <v>1310</v>
      </c>
      <c r="B119" s="123" t="s">
        <v>2518</v>
      </c>
      <c r="C119" s="93">
        <v>1135.4975999999999</v>
      </c>
      <c r="D119" s="320">
        <v>1192.2724799999999</v>
      </c>
      <c r="E119" s="320">
        <v>1335.3451775999999</v>
      </c>
      <c r="F119" s="291">
        <v>5.1182270114144363E-2</v>
      </c>
    </row>
    <row r="120" spans="1:6">
      <c r="A120" s="182" t="s">
        <v>1339</v>
      </c>
      <c r="B120" s="182" t="s">
        <v>2529</v>
      </c>
      <c r="C120" s="93">
        <v>2520.48</v>
      </c>
      <c r="D120" s="320">
        <v>2646.5039999999999</v>
      </c>
      <c r="E120" s="320">
        <v>2964.08448</v>
      </c>
      <c r="F120" s="291" t="e">
        <v>#N/A</v>
      </c>
    </row>
    <row r="121" spans="1:6">
      <c r="A121" s="182" t="s">
        <v>2531</v>
      </c>
      <c r="B121" s="182" t="s">
        <v>2530</v>
      </c>
      <c r="C121" s="93">
        <v>10317.307199999999</v>
      </c>
      <c r="D121" s="320">
        <v>10833.172559999999</v>
      </c>
      <c r="E121" s="320">
        <v>12133.153267199999</v>
      </c>
      <c r="F121" s="291" t="e">
        <v>#N/A</v>
      </c>
    </row>
    <row r="122" spans="1:6">
      <c r="A122" s="182" t="s">
        <v>2567</v>
      </c>
      <c r="B122" s="182" t="s">
        <v>2568</v>
      </c>
      <c r="C122" s="93">
        <v>7155.5999999999995</v>
      </c>
      <c r="D122" s="320">
        <v>7513.38</v>
      </c>
      <c r="E122" s="320">
        <v>8414.9856000000018</v>
      </c>
      <c r="F122" s="291" t="e">
        <v>#N/A</v>
      </c>
    </row>
    <row r="123" spans="1:6">
      <c r="A123" s="182" t="s">
        <v>1335</v>
      </c>
      <c r="B123" s="182" t="s">
        <v>2532</v>
      </c>
      <c r="C123" s="93">
        <v>21708.5952</v>
      </c>
      <c r="D123" s="320">
        <v>22794.024960000002</v>
      </c>
      <c r="E123" s="320">
        <v>25529.307955200005</v>
      </c>
      <c r="F123" s="291" t="e">
        <v>#N/A</v>
      </c>
    </row>
    <row r="124" spans="1:6">
      <c r="A124" s="182" t="s">
        <v>3029</v>
      </c>
      <c r="B124" s="182" t="s">
        <v>3291</v>
      </c>
      <c r="C124" s="93">
        <v>4024.2240000000002</v>
      </c>
      <c r="D124" s="320">
        <v>4225.4351999999999</v>
      </c>
      <c r="E124" s="320">
        <v>4732.4874239999999</v>
      </c>
      <c r="F124" s="291" t="e">
        <v>#N/A</v>
      </c>
    </row>
    <row r="125" spans="1:6">
      <c r="A125" s="182" t="s">
        <v>2555</v>
      </c>
      <c r="B125" s="182" t="s">
        <v>2556</v>
      </c>
      <c r="C125" s="93">
        <v>10244.683199999999</v>
      </c>
      <c r="D125" s="320">
        <v>10756.917359999999</v>
      </c>
      <c r="E125" s="320">
        <v>12047.7474432</v>
      </c>
      <c r="F125" s="291" t="e">
        <v>#N/A</v>
      </c>
    </row>
    <row r="126" spans="1:6">
      <c r="A126" s="182" t="s">
        <v>2553</v>
      </c>
      <c r="B126" s="182" t="s">
        <v>3174</v>
      </c>
      <c r="C126" s="93">
        <v>9957.1776000000009</v>
      </c>
      <c r="D126" s="320">
        <v>10455.036480000001</v>
      </c>
      <c r="E126" s="320">
        <v>11709.640857600001</v>
      </c>
      <c r="F126" s="291" t="e">
        <v>#N/A</v>
      </c>
    </row>
    <row r="127" spans="1:6">
      <c r="A127" s="182" t="s">
        <v>2536</v>
      </c>
      <c r="B127" s="182" t="s">
        <v>2535</v>
      </c>
      <c r="C127" s="93">
        <v>40919.779199999997</v>
      </c>
      <c r="D127" s="320">
        <v>42965.76816</v>
      </c>
      <c r="E127" s="320">
        <v>48121.660339200003</v>
      </c>
      <c r="F127" s="291" t="e">
        <v>#N/A</v>
      </c>
    </row>
    <row r="128" spans="1:6">
      <c r="A128" s="182" t="s">
        <v>2546</v>
      </c>
      <c r="B128" s="182" t="s">
        <v>2547</v>
      </c>
      <c r="C128" s="93">
        <v>20140.771199999999</v>
      </c>
      <c r="D128" s="320">
        <v>21147.80976</v>
      </c>
      <c r="E128" s="320">
        <v>23685.546931200002</v>
      </c>
      <c r="F128" s="291" t="e">
        <v>#N/A</v>
      </c>
    </row>
    <row r="129" spans="1:6">
      <c r="A129" s="182" t="s">
        <v>2534</v>
      </c>
      <c r="B129" s="182" t="s">
        <v>2533</v>
      </c>
      <c r="C129" s="93">
        <v>2352.1632</v>
      </c>
      <c r="D129" s="320">
        <v>2469.7713600000002</v>
      </c>
      <c r="E129" s="320">
        <v>2766.1439232000002</v>
      </c>
      <c r="F129" s="291" t="e">
        <v>#N/A</v>
      </c>
    </row>
    <row r="130" spans="1:6">
      <c r="A130" s="182" t="s">
        <v>1364</v>
      </c>
      <c r="B130" s="182" t="s">
        <v>3014</v>
      </c>
      <c r="C130" s="93">
        <v>3877.6943999999999</v>
      </c>
      <c r="D130" s="320">
        <v>4071.5791199999999</v>
      </c>
      <c r="E130" s="320">
        <v>4560.1686144000005</v>
      </c>
      <c r="F130" s="291" t="e">
        <v>#N/A</v>
      </c>
    </row>
    <row r="131" spans="1:6">
      <c r="A131" s="182" t="s">
        <v>1366</v>
      </c>
      <c r="B131" s="182" t="s">
        <v>2545</v>
      </c>
      <c r="C131" s="93">
        <v>6835.2</v>
      </c>
      <c r="D131" s="320">
        <v>7176.96</v>
      </c>
      <c r="E131" s="320">
        <v>8038.195200000001</v>
      </c>
      <c r="F131" s="291" t="e">
        <v>#N/A</v>
      </c>
    </row>
    <row r="132" spans="1:6">
      <c r="A132" s="182" t="s">
        <v>3175</v>
      </c>
      <c r="B132" s="182" t="s">
        <v>3176</v>
      </c>
      <c r="C132" s="93">
        <v>1226.0639999999999</v>
      </c>
      <c r="D132" s="320">
        <v>1287.3671999999999</v>
      </c>
      <c r="E132" s="320">
        <v>1441.8512640000001</v>
      </c>
      <c r="F132" s="291" t="e">
        <v>#N/A</v>
      </c>
    </row>
    <row r="133" spans="1:6">
      <c r="A133" s="182" t="s">
        <v>1319</v>
      </c>
      <c r="B133" s="182" t="s">
        <v>3025</v>
      </c>
      <c r="C133" s="93">
        <v>9633.36</v>
      </c>
      <c r="D133" s="320">
        <v>10115.028</v>
      </c>
      <c r="E133" s="320">
        <v>11328.831360000002</v>
      </c>
      <c r="F133" s="291" t="e">
        <v>#N/A</v>
      </c>
    </row>
    <row r="134" spans="1:6">
      <c r="A134" s="182" t="s">
        <v>1317</v>
      </c>
      <c r="B134" s="182" t="s">
        <v>3024</v>
      </c>
      <c r="C134" s="93">
        <v>8544</v>
      </c>
      <c r="D134" s="320">
        <v>8971.2000000000007</v>
      </c>
      <c r="E134" s="320">
        <v>10047.744000000002</v>
      </c>
      <c r="F134" s="291" t="e">
        <v>#N/A</v>
      </c>
    </row>
    <row r="135" spans="1:6">
      <c r="A135" s="182" t="s">
        <v>3292</v>
      </c>
      <c r="B135" s="182" t="s">
        <v>3293</v>
      </c>
      <c r="C135" s="93">
        <v>935.56799999999987</v>
      </c>
      <c r="D135" s="320">
        <v>982.3463999999999</v>
      </c>
      <c r="E135" s="320">
        <v>1100.2279679999999</v>
      </c>
      <c r="F135" s="291" t="e">
        <v>#N/A</v>
      </c>
    </row>
    <row r="136" spans="1:6">
      <c r="A136" s="182" t="s">
        <v>3167</v>
      </c>
      <c r="B136" s="182" t="s">
        <v>3168</v>
      </c>
      <c r="C136" s="93">
        <v>2383.7759999999998</v>
      </c>
      <c r="D136" s="320">
        <v>2502.9647999999997</v>
      </c>
      <c r="E136" s="320">
        <v>2803.3205760000001</v>
      </c>
      <c r="F136" s="291" t="e">
        <v>#N/A</v>
      </c>
    </row>
    <row r="137" spans="1:6">
      <c r="A137" s="182" t="s">
        <v>3294</v>
      </c>
      <c r="B137" s="182" t="s">
        <v>3295</v>
      </c>
      <c r="C137" s="93">
        <v>346.03199999999998</v>
      </c>
      <c r="D137" s="320">
        <v>363.33359999999999</v>
      </c>
      <c r="E137" s="320">
        <v>406.93363200000005</v>
      </c>
      <c r="F137" s="291" t="e">
        <v>#N/A</v>
      </c>
    </row>
    <row r="138" spans="1:6">
      <c r="A138" s="182" t="s">
        <v>3296</v>
      </c>
      <c r="B138" s="182" t="s">
        <v>3297</v>
      </c>
      <c r="C138" s="93">
        <v>2333.7936</v>
      </c>
      <c r="D138" s="320">
        <v>2450.4832799999999</v>
      </c>
      <c r="E138" s="320">
        <v>2744.5412736000003</v>
      </c>
      <c r="F138" s="291" t="e">
        <v>#N/A</v>
      </c>
    </row>
    <row r="139" spans="1:6">
      <c r="A139" s="182" t="s">
        <v>3298</v>
      </c>
      <c r="B139" s="182" t="s">
        <v>3299</v>
      </c>
      <c r="C139" s="93">
        <v>399.00479999999999</v>
      </c>
      <c r="D139" s="320">
        <v>418.95504</v>
      </c>
      <c r="E139" s="320">
        <v>469.22964480000002</v>
      </c>
      <c r="F139" s="291" t="e">
        <v>#N/A</v>
      </c>
    </row>
    <row r="140" spans="1:6">
      <c r="A140" s="182" t="s">
        <v>3300</v>
      </c>
      <c r="B140" s="182" t="s">
        <v>3301</v>
      </c>
      <c r="C140" s="93">
        <v>896.69279999999992</v>
      </c>
      <c r="D140" s="320">
        <v>941.52743999999996</v>
      </c>
      <c r="E140" s="320">
        <v>1054.5107328000001</v>
      </c>
      <c r="F140" s="291" t="e">
        <v>#N/A</v>
      </c>
    </row>
    <row r="141" spans="1:6">
      <c r="A141" s="182" t="s">
        <v>3302</v>
      </c>
      <c r="B141" s="182" t="s">
        <v>3303</v>
      </c>
      <c r="C141" s="93">
        <v>431.47199999999998</v>
      </c>
      <c r="D141" s="320">
        <v>453.04559999999998</v>
      </c>
      <c r="E141" s="320">
        <v>507.41107200000005</v>
      </c>
      <c r="F141" s="291" t="e">
        <v>#N/A</v>
      </c>
    </row>
    <row r="142" spans="1:6">
      <c r="A142" s="182" t="s">
        <v>3304</v>
      </c>
      <c r="B142" s="182" t="s">
        <v>3305</v>
      </c>
      <c r="C142" s="93">
        <v>431.47199999999998</v>
      </c>
      <c r="D142" s="320">
        <v>453.04559999999998</v>
      </c>
      <c r="E142" s="320">
        <v>507.41107200000005</v>
      </c>
      <c r="F142" s="291" t="e">
        <v>#N/A</v>
      </c>
    </row>
    <row r="143" spans="1:6">
      <c r="A143" s="182" t="s">
        <v>3306</v>
      </c>
      <c r="B143" s="182" t="s">
        <v>3307</v>
      </c>
      <c r="C143" s="93">
        <v>516.91199999999992</v>
      </c>
      <c r="D143" s="320">
        <v>542.75759999999991</v>
      </c>
      <c r="E143" s="320">
        <v>607.88851199999999</v>
      </c>
      <c r="F143" s="291" t="e">
        <v>#N/A</v>
      </c>
    </row>
    <row r="144" spans="1:6">
      <c r="A144" s="182" t="s">
        <v>1313</v>
      </c>
      <c r="B144" s="182" t="s">
        <v>1314</v>
      </c>
      <c r="C144" s="93">
        <v>6408</v>
      </c>
      <c r="D144" s="320">
        <v>6728.4000000000005</v>
      </c>
      <c r="E144" s="320">
        <v>7535.8080000000009</v>
      </c>
      <c r="F144" s="291" t="e">
        <v>#N/A</v>
      </c>
    </row>
    <row r="145" spans="1:6">
      <c r="A145" s="182" t="s">
        <v>1342</v>
      </c>
      <c r="B145" s="182" t="s">
        <v>1343</v>
      </c>
      <c r="C145" s="93">
        <v>1776.2975999999999</v>
      </c>
      <c r="D145" s="320">
        <v>1865.11248</v>
      </c>
      <c r="E145" s="320">
        <v>2088.9259776000004</v>
      </c>
      <c r="F145" s="291" t="e">
        <v>#N/A</v>
      </c>
    </row>
    <row r="146" spans="1:6">
      <c r="A146" s="182" t="s">
        <v>1341</v>
      </c>
      <c r="B146" s="182" t="s">
        <v>1318</v>
      </c>
      <c r="C146" s="93">
        <v>17088</v>
      </c>
      <c r="D146" s="320">
        <v>17942.400000000001</v>
      </c>
      <c r="E146" s="320">
        <v>20095.488000000005</v>
      </c>
      <c r="F146" s="291" t="e">
        <v>#N/A</v>
      </c>
    </row>
    <row r="147" spans="1:6">
      <c r="A147" s="182" t="s">
        <v>1315</v>
      </c>
      <c r="B147" s="182" t="s">
        <v>1316</v>
      </c>
      <c r="C147" s="93">
        <v>57672</v>
      </c>
      <c r="D147" s="320">
        <v>60555.600000000006</v>
      </c>
      <c r="E147" s="320">
        <v>67822.272000000012</v>
      </c>
      <c r="F147" s="291" t="e">
        <v>#N/A</v>
      </c>
    </row>
    <row r="148" spans="1:6">
      <c r="A148" s="182" t="s">
        <v>1337</v>
      </c>
      <c r="B148" s="182" t="s">
        <v>3023</v>
      </c>
      <c r="C148" s="93">
        <v>4699.2</v>
      </c>
      <c r="D148" s="320">
        <v>4934.16</v>
      </c>
      <c r="E148" s="320">
        <v>5526.2592000000004</v>
      </c>
      <c r="F148" s="291" t="e">
        <v>#N/A</v>
      </c>
    </row>
    <row r="149" spans="1:6">
      <c r="A149" s="182" t="s">
        <v>2549</v>
      </c>
      <c r="B149" s="182" t="s">
        <v>3015</v>
      </c>
      <c r="C149" s="93">
        <v>4272</v>
      </c>
      <c r="D149" s="320">
        <v>4485.6000000000004</v>
      </c>
      <c r="E149" s="320">
        <v>5023.8720000000012</v>
      </c>
      <c r="F149" s="291" t="e">
        <v>#N/A</v>
      </c>
    </row>
    <row r="150" spans="1:6">
      <c r="A150" s="182" t="s">
        <v>2571</v>
      </c>
      <c r="B150" s="182" t="s">
        <v>3018</v>
      </c>
      <c r="C150" s="93">
        <v>4272</v>
      </c>
      <c r="D150" s="320">
        <v>4485.6000000000004</v>
      </c>
      <c r="E150" s="320">
        <v>5023.8720000000012</v>
      </c>
      <c r="F150" s="291" t="e">
        <v>#N/A</v>
      </c>
    </row>
  </sheetData>
  <conditionalFormatting sqref="A8">
    <cfRule type="cellIs" dxfId="19" priority="1" stopIfTrue="1" operator="greaterThan">
      <formula>0</formula>
    </cfRule>
    <cfRule type="expression" dxfId="18" priority="2" stopIfTrue="1">
      <formula>ISERROR($B8)</formula>
    </cfRule>
  </conditionalFormatting>
  <conditionalFormatting sqref="C6 D7:E150">
    <cfRule type="expression" dxfId="17" priority="18" stopIfTrue="1">
      <formula>AND(C6&lt;&gt;0,C6&lt;&gt;"")</formula>
    </cfRule>
  </conditionalFormatting>
  <conditionalFormatting sqref="B6:B150">
    <cfRule type="cellIs" dxfId="16" priority="19" stopIfTrue="1" operator="greaterThan">
      <formula>0</formula>
    </cfRule>
    <cfRule type="expression" dxfId="15" priority="20" stopIfTrue="1">
      <formula>ISERROR($C6)</formula>
    </cfRule>
  </conditionalFormatting>
  <conditionalFormatting sqref="D6">
    <cfRule type="expression" dxfId="14" priority="17" stopIfTrue="1">
      <formula>AND(D6&lt;&gt;0,D6&lt;&gt;"")</formula>
    </cfRule>
  </conditionalFormatting>
  <conditionalFormatting sqref="E6">
    <cfRule type="expression" dxfId="13" priority="16" stopIfTrue="1">
      <formula>AND(E6&lt;&gt;0,E6&lt;&gt;"")</formula>
    </cfRule>
  </conditionalFormatting>
  <conditionalFormatting sqref="C7:C84">
    <cfRule type="expression" dxfId="12" priority="15" stopIfTrue="1">
      <formula>AND(C7&lt;&gt;0,C7&lt;&gt;"")</formula>
    </cfRule>
  </conditionalFormatting>
  <conditionalFormatting sqref="A7 A21:A22 A18 A15 A11 A9 A27:A84">
    <cfRule type="cellIs" dxfId="11" priority="13" stopIfTrue="1" operator="greaterThan">
      <formula>0</formula>
    </cfRule>
    <cfRule type="expression" dxfId="10" priority="14" stopIfTrue="1">
      <formula>ISERROR($B7)</formula>
    </cfRule>
  </conditionalFormatting>
  <conditionalFormatting sqref="A23:A26">
    <cfRule type="cellIs" dxfId="9" priority="11" stopIfTrue="1" operator="greaterThan">
      <formula>0</formula>
    </cfRule>
    <cfRule type="expression" dxfId="8" priority="12" stopIfTrue="1">
      <formula>ISERROR($B23)</formula>
    </cfRule>
  </conditionalFormatting>
  <conditionalFormatting sqref="A19:A20">
    <cfRule type="cellIs" dxfId="7" priority="9" stopIfTrue="1" operator="greaterThan">
      <formula>0</formula>
    </cfRule>
    <cfRule type="expression" dxfId="6" priority="10" stopIfTrue="1">
      <formula>ISERROR($B19)</formula>
    </cfRule>
  </conditionalFormatting>
  <conditionalFormatting sqref="A16:A17">
    <cfRule type="cellIs" dxfId="5" priority="7" stopIfTrue="1" operator="greaterThan">
      <formula>0</formula>
    </cfRule>
    <cfRule type="expression" dxfId="4" priority="8" stopIfTrue="1">
      <formula>ISERROR($B16)</formula>
    </cfRule>
  </conditionalFormatting>
  <conditionalFormatting sqref="A12:A14">
    <cfRule type="cellIs" dxfId="3" priority="5" stopIfTrue="1" operator="greaterThan">
      <formula>0</formula>
    </cfRule>
    <cfRule type="expression" dxfId="2" priority="6" stopIfTrue="1">
      <formula>ISERROR($B12)</formula>
    </cfRule>
  </conditionalFormatting>
  <conditionalFormatting sqref="A10">
    <cfRule type="cellIs" dxfId="1" priority="3" stopIfTrue="1" operator="greaterThan">
      <formula>0</formula>
    </cfRule>
    <cfRule type="expression" dxfId="0" priority="4" stopIfTrue="1">
      <formula>ISERROR($B10)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activeCell="K9" sqref="K9"/>
    </sheetView>
  </sheetViews>
  <sheetFormatPr defaultColWidth="8.85546875" defaultRowHeight="15"/>
  <cols>
    <col min="1" max="1" width="21.140625" customWidth="1"/>
    <col min="2" max="2" width="66.140625" customWidth="1"/>
    <col min="3" max="3" width="22.7109375" customWidth="1"/>
    <col min="4" max="4" width="15.140625" customWidth="1"/>
    <col min="5" max="5" width="20.7109375" customWidth="1"/>
    <col min="6" max="6" width="0" hidden="1" customWidth="1"/>
  </cols>
  <sheetData>
    <row r="1" spans="1:7" ht="15.75">
      <c r="A1" s="277" t="s">
        <v>1346</v>
      </c>
      <c r="B1" s="278" t="s">
        <v>3265</v>
      </c>
      <c r="C1" s="279"/>
      <c r="D1" s="279"/>
      <c r="E1" s="279"/>
      <c r="F1" s="279"/>
      <c r="G1" s="279"/>
    </row>
    <row r="2" spans="1:7">
      <c r="A2" s="280" t="s">
        <v>1347</v>
      </c>
      <c r="B2" s="281" t="s">
        <v>3261</v>
      </c>
      <c r="C2" s="282"/>
      <c r="D2" s="279"/>
      <c r="E2" s="279"/>
      <c r="F2" s="279"/>
      <c r="G2" s="279"/>
    </row>
    <row r="3" spans="1:7">
      <c r="A3" s="280" t="s">
        <v>1348</v>
      </c>
      <c r="B3" s="278" t="s">
        <v>3264</v>
      </c>
      <c r="C3" s="279"/>
      <c r="D3" s="279"/>
      <c r="E3" s="279"/>
      <c r="F3" s="279"/>
      <c r="G3" s="279"/>
    </row>
    <row r="4" spans="1:7">
      <c r="A4" s="279"/>
      <c r="B4" s="279"/>
      <c r="C4" s="279"/>
      <c r="D4" s="279"/>
      <c r="E4" s="279"/>
      <c r="F4" s="279"/>
      <c r="G4" s="279"/>
    </row>
    <row r="5" spans="1:7" ht="54">
      <c r="A5" s="284" t="s">
        <v>1288</v>
      </c>
      <c r="B5" s="284" t="s">
        <v>1289</v>
      </c>
      <c r="C5" s="285" t="s">
        <v>1344</v>
      </c>
      <c r="D5" s="285" t="s">
        <v>1345</v>
      </c>
      <c r="E5" s="285" t="s">
        <v>3130</v>
      </c>
      <c r="F5" s="279"/>
      <c r="G5" s="285" t="s">
        <v>1371</v>
      </c>
    </row>
    <row r="6" spans="1:7">
      <c r="A6" s="286"/>
      <c r="B6" s="287"/>
      <c r="C6" s="288" t="s">
        <v>1290</v>
      </c>
      <c r="D6" s="288" t="s">
        <v>1290</v>
      </c>
      <c r="E6" s="288" t="s">
        <v>1290</v>
      </c>
      <c r="F6" s="279"/>
      <c r="G6" s="279"/>
    </row>
    <row r="7" spans="1:7">
      <c r="A7" s="182" t="s">
        <v>1080</v>
      </c>
      <c r="B7" s="275" t="s">
        <v>1079</v>
      </c>
      <c r="C7" s="93">
        <v>17340.890544000002</v>
      </c>
      <c r="D7" s="289">
        <v>18207.935071200001</v>
      </c>
      <c r="E7" s="289">
        <v>20392.887279744002</v>
      </c>
      <c r="F7" s="290">
        <v>41042.399999999994</v>
      </c>
      <c r="G7" s="291">
        <v>-0.57748838898310029</v>
      </c>
    </row>
    <row r="8" spans="1:7">
      <c r="A8" s="182" t="s">
        <v>1130</v>
      </c>
      <c r="B8" s="275" t="s">
        <v>1129</v>
      </c>
      <c r="C8" s="93">
        <v>50076.338166000001</v>
      </c>
      <c r="D8" s="289">
        <v>52580.155074300004</v>
      </c>
      <c r="E8" s="289">
        <v>58889.773683216008</v>
      </c>
      <c r="F8" s="290">
        <v>108497.2</v>
      </c>
      <c r="G8" s="291">
        <v>-0.53845501850739008</v>
      </c>
    </row>
    <row r="9" spans="1:7">
      <c r="A9" s="182" t="s">
        <v>1132</v>
      </c>
      <c r="B9" s="275" t="s">
        <v>1131</v>
      </c>
      <c r="C9" s="93">
        <v>140888.52000000002</v>
      </c>
      <c r="D9" s="289">
        <v>147932.94600000003</v>
      </c>
      <c r="E9" s="289">
        <v>165684.89952000004</v>
      </c>
      <c r="F9" s="290">
        <v>277640.3</v>
      </c>
      <c r="G9" s="291">
        <v>-0.49255018093554853</v>
      </c>
    </row>
    <row r="10" spans="1:7">
      <c r="A10" s="182" t="s">
        <v>1086</v>
      </c>
      <c r="B10" s="275" t="s">
        <v>1085</v>
      </c>
      <c r="C10" s="93">
        <v>45581.58</v>
      </c>
      <c r="D10" s="289">
        <v>47860.659000000007</v>
      </c>
      <c r="E10" s="289">
        <v>53603.938080000014</v>
      </c>
      <c r="F10" s="290">
        <v>110146.4</v>
      </c>
      <c r="G10" s="291">
        <v>-0.58617276642722771</v>
      </c>
    </row>
    <row r="11" spans="1:7">
      <c r="A11" s="182" t="s">
        <v>1006</v>
      </c>
      <c r="B11" s="275" t="s">
        <v>1005</v>
      </c>
      <c r="C11" s="93">
        <v>90127.215000000011</v>
      </c>
      <c r="D11" s="289">
        <v>94633.575750000018</v>
      </c>
      <c r="E11" s="289">
        <v>105989.60484000003</v>
      </c>
      <c r="F11" s="290">
        <v>156987.59999999998</v>
      </c>
      <c r="G11" s="291">
        <v>-0.42589596248366096</v>
      </c>
    </row>
    <row r="12" spans="1:7">
      <c r="A12" s="182" t="s">
        <v>1174</v>
      </c>
      <c r="B12" s="275" t="s">
        <v>1173</v>
      </c>
      <c r="C12" s="93">
        <v>4972.5360000000001</v>
      </c>
      <c r="D12" s="289">
        <v>5221.1628000000001</v>
      </c>
      <c r="E12" s="289">
        <v>5847.7023360000003</v>
      </c>
      <c r="F12" s="290">
        <v>12490.1</v>
      </c>
      <c r="G12" s="291">
        <v>-0.60188181039383193</v>
      </c>
    </row>
    <row r="13" spans="1:7">
      <c r="A13" s="182" t="s">
        <v>1212</v>
      </c>
      <c r="B13" s="275" t="s">
        <v>1211</v>
      </c>
      <c r="C13" s="93">
        <v>14503.230000000001</v>
      </c>
      <c r="D13" s="289">
        <v>15228.391500000002</v>
      </c>
      <c r="E13" s="289">
        <v>17055.798480000005</v>
      </c>
      <c r="F13" s="290">
        <v>29646.400000000001</v>
      </c>
      <c r="G13" s="291">
        <v>-0.51079287873063839</v>
      </c>
    </row>
    <row r="14" spans="1:7">
      <c r="A14" s="182" t="s">
        <v>1192</v>
      </c>
      <c r="B14" s="275" t="s">
        <v>1191</v>
      </c>
      <c r="C14" s="93">
        <v>16575.120000000003</v>
      </c>
      <c r="D14" s="289">
        <v>17403.876000000004</v>
      </c>
      <c r="E14" s="289">
        <v>19492.341120000005</v>
      </c>
      <c r="F14" s="290">
        <v>35574</v>
      </c>
      <c r="G14" s="291">
        <v>-0.53406645302749189</v>
      </c>
    </row>
    <row r="15" spans="1:7">
      <c r="A15" s="182" t="s">
        <v>1228</v>
      </c>
      <c r="B15" s="275" t="s">
        <v>1227</v>
      </c>
      <c r="C15" s="93">
        <v>43509.69</v>
      </c>
      <c r="D15" s="289">
        <v>45685.174500000001</v>
      </c>
      <c r="E15" s="289">
        <v>51167.395440000008</v>
      </c>
      <c r="F15" s="290">
        <v>90184.5</v>
      </c>
      <c r="G15" s="291">
        <v>-0.51754802654558152</v>
      </c>
    </row>
    <row r="16" spans="1:7">
      <c r="A16" s="182" t="s">
        <v>419</v>
      </c>
      <c r="B16" s="275" t="s">
        <v>418</v>
      </c>
      <c r="C16" s="93">
        <v>1243.134</v>
      </c>
      <c r="D16" s="289">
        <v>1305.2907</v>
      </c>
      <c r="E16" s="289">
        <v>1461.9255840000001</v>
      </c>
      <c r="F16" s="290">
        <v>4202.8</v>
      </c>
      <c r="G16" s="291">
        <v>-0.70421290568192629</v>
      </c>
    </row>
    <row r="17" spans="1:7">
      <c r="A17" s="182" t="s">
        <v>368</v>
      </c>
      <c r="B17" s="275" t="s">
        <v>367</v>
      </c>
      <c r="C17" s="93">
        <v>2071.8900000000003</v>
      </c>
      <c r="D17" s="289">
        <v>2175.4845000000005</v>
      </c>
      <c r="E17" s="289">
        <v>2436.5426400000006</v>
      </c>
      <c r="F17" s="290">
        <v>6277.5999999999995</v>
      </c>
      <c r="G17" s="291">
        <v>-0.66995507837390078</v>
      </c>
    </row>
    <row r="18" spans="1:7">
      <c r="A18" s="182" t="s">
        <v>370</v>
      </c>
      <c r="B18" s="275" t="s">
        <v>369</v>
      </c>
      <c r="C18" s="93">
        <v>4558.1580000000004</v>
      </c>
      <c r="D18" s="289">
        <v>4786.0659000000005</v>
      </c>
      <c r="E18" s="289">
        <v>5360.3938080000007</v>
      </c>
      <c r="F18" s="290">
        <v>7846.9999999999991</v>
      </c>
      <c r="G18" s="291">
        <v>-0.41912093793806537</v>
      </c>
    </row>
    <row r="19" spans="1:7">
      <c r="A19" s="182" t="s">
        <v>393</v>
      </c>
      <c r="B19" s="275" t="s">
        <v>392</v>
      </c>
      <c r="C19" s="93">
        <v>13260.096000000001</v>
      </c>
      <c r="D19" s="289">
        <v>13923.100800000002</v>
      </c>
      <c r="E19" s="289">
        <v>15593.872896000004</v>
      </c>
      <c r="F19" s="290">
        <v>15134.699999999999</v>
      </c>
      <c r="G19" s="291">
        <v>-0.12386132529881648</v>
      </c>
    </row>
    <row r="20" spans="1:7">
      <c r="A20" s="182" t="s">
        <v>397</v>
      </c>
      <c r="B20" s="275" t="s">
        <v>396</v>
      </c>
      <c r="C20" s="93">
        <v>9945.0720000000001</v>
      </c>
      <c r="D20" s="289">
        <v>10442.3256</v>
      </c>
      <c r="E20" s="289">
        <v>11695.404672000001</v>
      </c>
      <c r="F20" s="290">
        <v>13458.9</v>
      </c>
      <c r="G20" s="291">
        <v>-0.26107839422241041</v>
      </c>
    </row>
    <row r="21" spans="1:7">
      <c r="A21" s="182" t="s">
        <v>383</v>
      </c>
      <c r="B21" s="275" t="s">
        <v>382</v>
      </c>
      <c r="C21" s="93">
        <v>10359.450000000001</v>
      </c>
      <c r="D21" s="289">
        <v>10877.422500000001</v>
      </c>
      <c r="E21" s="289">
        <v>12182.713200000002</v>
      </c>
      <c r="F21" s="290">
        <v>17023.3</v>
      </c>
      <c r="G21" s="291">
        <v>-0.39145465332808554</v>
      </c>
    </row>
    <row r="22" spans="1:7">
      <c r="A22" s="182" t="s">
        <v>349</v>
      </c>
      <c r="B22" s="275" t="s">
        <v>348</v>
      </c>
      <c r="C22" s="93">
        <v>5824.9115460000003</v>
      </c>
      <c r="D22" s="289">
        <v>6116.1571233000004</v>
      </c>
      <c r="E22" s="289">
        <v>6850.0959780960011</v>
      </c>
      <c r="F22" s="290">
        <v>10612.699999999999</v>
      </c>
      <c r="G22" s="291">
        <v>-0.45113764207034962</v>
      </c>
    </row>
    <row r="23" spans="1:7">
      <c r="A23" s="182" t="s">
        <v>387</v>
      </c>
      <c r="B23" s="275" t="s">
        <v>386</v>
      </c>
      <c r="C23" s="93">
        <v>10359.450000000001</v>
      </c>
      <c r="D23" s="289">
        <v>10877.422500000001</v>
      </c>
      <c r="E23" s="289">
        <v>12182.713200000002</v>
      </c>
      <c r="F23" s="290">
        <v>17023.3</v>
      </c>
      <c r="G23" s="291">
        <v>-0.39145465332808554</v>
      </c>
    </row>
    <row r="24" spans="1:7">
      <c r="A24" s="182" t="s">
        <v>429</v>
      </c>
      <c r="B24" s="275" t="s">
        <v>428</v>
      </c>
      <c r="C24" s="93">
        <v>3936.5910000000003</v>
      </c>
      <c r="D24" s="289">
        <v>4133.4205500000007</v>
      </c>
      <c r="E24" s="289">
        <v>4629.4310160000014</v>
      </c>
      <c r="F24" s="290">
        <v>11224.5</v>
      </c>
      <c r="G24" s="291">
        <v>-0.64928584792195643</v>
      </c>
    </row>
    <row r="25" spans="1:7">
      <c r="A25" s="182" t="s">
        <v>450</v>
      </c>
      <c r="B25" s="275" t="s">
        <v>445</v>
      </c>
      <c r="C25" s="93">
        <v>24448.302000000003</v>
      </c>
      <c r="D25" s="289">
        <v>25670.717100000005</v>
      </c>
      <c r="E25" s="289">
        <v>28751.203152000009</v>
      </c>
      <c r="F25" s="290">
        <v>26572.699999999997</v>
      </c>
      <c r="G25" s="291">
        <v>-7.994663696199461E-2</v>
      </c>
    </row>
    <row r="26" spans="1:7">
      <c r="A26" s="182" t="s">
        <v>273</v>
      </c>
      <c r="B26" s="275" t="s">
        <v>272</v>
      </c>
      <c r="C26" s="93">
        <v>8536.1868000000013</v>
      </c>
      <c r="D26" s="289">
        <v>8962.9961400000011</v>
      </c>
      <c r="E26" s="289">
        <v>10038.555676800002</v>
      </c>
      <c r="F26" s="290">
        <v>18273.5</v>
      </c>
      <c r="G26" s="291">
        <v>-0.53286525296193932</v>
      </c>
    </row>
    <row r="27" spans="1:7">
      <c r="A27" s="182" t="s">
        <v>281</v>
      </c>
      <c r="B27" s="275" t="s">
        <v>280</v>
      </c>
      <c r="C27" s="93">
        <v>37294.020000000004</v>
      </c>
      <c r="D27" s="289">
        <v>39158.721000000005</v>
      </c>
      <c r="E27" s="289">
        <v>43857.767520000009</v>
      </c>
      <c r="F27" s="290">
        <v>79318.399999999994</v>
      </c>
      <c r="G27" s="291">
        <v>-0.52981880622907163</v>
      </c>
    </row>
    <row r="28" spans="1:7">
      <c r="A28" s="182" t="s">
        <v>287</v>
      </c>
      <c r="B28" s="275" t="s">
        <v>286</v>
      </c>
      <c r="C28" s="93">
        <v>21568.374900000003</v>
      </c>
      <c r="D28" s="289">
        <v>22646.793645000005</v>
      </c>
      <c r="E28" s="289">
        <v>25364.40888240001</v>
      </c>
      <c r="F28" s="290">
        <v>27184.5</v>
      </c>
      <c r="G28" s="291">
        <v>-0.20659291508028463</v>
      </c>
    </row>
    <row r="29" spans="1:7">
      <c r="A29" s="182" t="s">
        <v>465</v>
      </c>
      <c r="B29" s="275" t="s">
        <v>464</v>
      </c>
      <c r="C29" s="93">
        <v>16575.120000000003</v>
      </c>
      <c r="D29" s="289">
        <v>17403.876000000004</v>
      </c>
      <c r="E29" s="289">
        <v>19492.341120000005</v>
      </c>
      <c r="F29" s="290">
        <v>27184.5</v>
      </c>
      <c r="G29" s="291">
        <v>-0.39027313358715437</v>
      </c>
    </row>
    <row r="30" spans="1:7">
      <c r="A30" s="182" t="s">
        <v>444</v>
      </c>
      <c r="B30" s="275" t="s">
        <v>443</v>
      </c>
      <c r="C30" s="93">
        <v>14503.230000000001</v>
      </c>
      <c r="D30" s="289">
        <v>15228.391500000002</v>
      </c>
      <c r="E30" s="289">
        <v>17055.798480000005</v>
      </c>
      <c r="F30" s="290">
        <v>18592.699999999997</v>
      </c>
      <c r="G30" s="291">
        <v>-0.21995030307593821</v>
      </c>
    </row>
    <row r="31" spans="1:7">
      <c r="A31" s="182" t="s">
        <v>441</v>
      </c>
      <c r="B31" s="275" t="s">
        <v>440</v>
      </c>
      <c r="C31" s="93">
        <v>4143.7800000000007</v>
      </c>
      <c r="D31" s="289">
        <v>4350.969000000001</v>
      </c>
      <c r="E31" s="289">
        <v>4873.0852800000011</v>
      </c>
      <c r="F31" s="290">
        <v>10080.699999999999</v>
      </c>
      <c r="G31" s="291">
        <v>-0.58893926017042453</v>
      </c>
    </row>
    <row r="32" spans="1:7">
      <c r="A32" s="182" t="s">
        <v>432</v>
      </c>
      <c r="B32" s="275" t="s">
        <v>431</v>
      </c>
      <c r="C32" s="93">
        <v>19703.673900000002</v>
      </c>
      <c r="D32" s="289">
        <v>20688.857595000001</v>
      </c>
      <c r="E32" s="289">
        <v>23171.520506400004</v>
      </c>
      <c r="F32" s="290">
        <v>25295.899999999998</v>
      </c>
      <c r="G32" s="291">
        <v>-0.22107243071011495</v>
      </c>
    </row>
    <row r="33" spans="1:7">
      <c r="A33" s="182" t="s">
        <v>425</v>
      </c>
      <c r="B33" s="275" t="s">
        <v>424</v>
      </c>
      <c r="C33" s="93">
        <v>10359.450000000001</v>
      </c>
      <c r="D33" s="289">
        <v>10877.422500000001</v>
      </c>
      <c r="E33" s="289">
        <v>12182.713200000002</v>
      </c>
      <c r="F33" s="290">
        <v>17023.3</v>
      </c>
      <c r="G33" s="291">
        <v>-0.39145465332808554</v>
      </c>
    </row>
    <row r="34" spans="1:7">
      <c r="A34" s="182" t="s">
        <v>259</v>
      </c>
      <c r="B34" s="275" t="s">
        <v>258</v>
      </c>
      <c r="C34" s="93">
        <v>10359.450000000001</v>
      </c>
      <c r="D34" s="289">
        <v>10877.422500000001</v>
      </c>
      <c r="E34" s="289">
        <v>12182.713200000002</v>
      </c>
      <c r="F34" s="290">
        <v>17023.3</v>
      </c>
      <c r="G34" s="291">
        <v>-0.39145465332808554</v>
      </c>
    </row>
    <row r="35" spans="1:7">
      <c r="A35" s="182" t="s">
        <v>275</v>
      </c>
      <c r="B35" s="275" t="s">
        <v>274</v>
      </c>
      <c r="C35" s="93">
        <v>16367.931</v>
      </c>
      <c r="D35" s="289">
        <v>17186.327550000002</v>
      </c>
      <c r="E35" s="289">
        <v>19248.686856000004</v>
      </c>
      <c r="F35" s="290">
        <v>38409</v>
      </c>
      <c r="G35" s="291">
        <v>-0.57385167538858084</v>
      </c>
    </row>
    <row r="36" spans="1:7">
      <c r="A36" s="182" t="s">
        <v>277</v>
      </c>
      <c r="B36" s="275" t="s">
        <v>276</v>
      </c>
      <c r="C36" s="93">
        <v>24448.302000000003</v>
      </c>
      <c r="D36" s="289">
        <v>25670.717100000005</v>
      </c>
      <c r="E36" s="289">
        <v>28751.203152000009</v>
      </c>
      <c r="F36" s="290">
        <v>52559.5</v>
      </c>
      <c r="G36" s="291">
        <v>-0.53484523254597161</v>
      </c>
    </row>
    <row r="37" spans="1:7">
      <c r="A37" s="182" t="s">
        <v>293</v>
      </c>
      <c r="B37" s="275" t="s">
        <v>292</v>
      </c>
      <c r="C37" s="93">
        <v>16575.120000000003</v>
      </c>
      <c r="D37" s="289">
        <v>17403.876000000004</v>
      </c>
      <c r="E37" s="289">
        <v>19492.341120000005</v>
      </c>
      <c r="F37" s="290">
        <v>27184.5</v>
      </c>
      <c r="G37" s="291">
        <v>-0.39027313358715437</v>
      </c>
    </row>
    <row r="38" spans="1:7">
      <c r="A38" s="182" t="s">
        <v>233</v>
      </c>
      <c r="B38" s="275" t="s">
        <v>232</v>
      </c>
      <c r="C38" s="93">
        <v>28177.704000000002</v>
      </c>
      <c r="D38" s="289">
        <v>29586.589200000002</v>
      </c>
      <c r="E38" s="289">
        <v>33136.979904000007</v>
      </c>
      <c r="F38" s="290">
        <v>31226.999999999996</v>
      </c>
      <c r="G38" s="291">
        <v>-9.7649341915649765E-2</v>
      </c>
    </row>
    <row r="39" spans="1:7">
      <c r="A39" s="182" t="s">
        <v>231</v>
      </c>
      <c r="B39" s="275" t="s">
        <v>230</v>
      </c>
      <c r="C39" s="93">
        <v>4433.8446000000004</v>
      </c>
      <c r="D39" s="289">
        <v>4655.5368300000009</v>
      </c>
      <c r="E39" s="289">
        <v>5214.2012496000016</v>
      </c>
      <c r="F39" s="290">
        <v>7501.2</v>
      </c>
      <c r="G39" s="291">
        <v>-0.40891529355303147</v>
      </c>
    </row>
    <row r="40" spans="1:7">
      <c r="A40" s="182" t="s">
        <v>237</v>
      </c>
      <c r="B40" s="275" t="s">
        <v>236</v>
      </c>
      <c r="C40" s="93">
        <v>26313.003000000001</v>
      </c>
      <c r="D40" s="289">
        <v>27628.653150000002</v>
      </c>
      <c r="E40" s="289">
        <v>30944.091528000004</v>
      </c>
      <c r="F40" s="290">
        <v>33780.6</v>
      </c>
      <c r="G40" s="291">
        <v>-0.22106170405499009</v>
      </c>
    </row>
    <row r="41" spans="1:7">
      <c r="A41" s="182" t="s">
        <v>235</v>
      </c>
      <c r="B41" s="275" t="s">
        <v>234</v>
      </c>
      <c r="C41" s="93">
        <v>36548.139600000002</v>
      </c>
      <c r="D41" s="289">
        <v>38375.546580000002</v>
      </c>
      <c r="E41" s="289">
        <v>42980.612169600005</v>
      </c>
      <c r="F41" s="290">
        <v>46920.299999999996</v>
      </c>
      <c r="G41" s="291">
        <v>-0.22105912366289207</v>
      </c>
    </row>
    <row r="42" spans="1:7">
      <c r="A42" s="182" t="s">
        <v>297</v>
      </c>
      <c r="B42" s="275" t="s">
        <v>296</v>
      </c>
      <c r="C42" s="93">
        <v>3936.5910000000003</v>
      </c>
      <c r="D42" s="289">
        <v>4133.4205500000007</v>
      </c>
      <c r="E42" s="289">
        <v>4629.4310160000014</v>
      </c>
      <c r="F42" s="290">
        <v>8990.7999999999993</v>
      </c>
      <c r="G42" s="291">
        <v>-0.56215342349957731</v>
      </c>
    </row>
    <row r="43" spans="1:7">
      <c r="A43" s="182" t="s">
        <v>300</v>
      </c>
      <c r="B43" s="275" t="s">
        <v>299</v>
      </c>
      <c r="C43" s="93">
        <v>7873.1820000000007</v>
      </c>
      <c r="D43" s="289">
        <v>8266.8411000000015</v>
      </c>
      <c r="E43" s="289">
        <v>9258.8620320000027</v>
      </c>
      <c r="F43" s="290">
        <v>12714.099999999999</v>
      </c>
      <c r="G43" s="291">
        <v>-0.38075192109547656</v>
      </c>
    </row>
    <row r="44" spans="1:7">
      <c r="A44" s="182" t="s">
        <v>318</v>
      </c>
      <c r="B44" s="275" t="s">
        <v>317</v>
      </c>
      <c r="C44" s="93">
        <v>16575.120000000003</v>
      </c>
      <c r="D44" s="289">
        <v>17403.876000000004</v>
      </c>
      <c r="E44" s="289">
        <v>19492.341120000005</v>
      </c>
      <c r="F44" s="290">
        <v>27184.5</v>
      </c>
      <c r="G44" s="291">
        <v>-0.39027313358715437</v>
      </c>
    </row>
    <row r="45" spans="1:7">
      <c r="A45" s="182" t="s">
        <v>831</v>
      </c>
      <c r="B45" s="275" t="s">
        <v>830</v>
      </c>
      <c r="C45" s="93">
        <v>2576.1880260000003</v>
      </c>
      <c r="D45" s="289">
        <v>2704.9974273000003</v>
      </c>
      <c r="E45" s="289">
        <v>3029.5971185760004</v>
      </c>
      <c r="F45" s="290">
        <v>5122.6000000000004</v>
      </c>
      <c r="G45" s="291">
        <v>-0.49709365829852026</v>
      </c>
    </row>
    <row r="46" spans="1:7">
      <c r="A46" s="182" t="s">
        <v>835</v>
      </c>
      <c r="B46" s="275" t="s">
        <v>834</v>
      </c>
      <c r="C46" s="93">
        <v>2071.8900000000003</v>
      </c>
      <c r="D46" s="289">
        <v>2175.4845000000005</v>
      </c>
      <c r="E46" s="289">
        <v>2436.5426400000006</v>
      </c>
      <c r="F46" s="290">
        <v>7907.2</v>
      </c>
      <c r="G46" s="291">
        <v>-0.73797425131525696</v>
      </c>
    </row>
    <row r="47" spans="1:7">
      <c r="A47" s="182" t="s">
        <v>837</v>
      </c>
      <c r="B47" s="275" t="s">
        <v>836</v>
      </c>
      <c r="C47" s="93">
        <v>4558.1580000000004</v>
      </c>
      <c r="D47" s="289">
        <v>4786.0659000000005</v>
      </c>
      <c r="E47" s="289">
        <v>5360.3938080000007</v>
      </c>
      <c r="F47" s="290">
        <v>9261.7000000000007</v>
      </c>
      <c r="G47" s="291">
        <v>-0.50784866709135468</v>
      </c>
    </row>
    <row r="48" spans="1:7">
      <c r="A48" s="182" t="s">
        <v>845</v>
      </c>
      <c r="B48" s="275" t="s">
        <v>844</v>
      </c>
      <c r="C48" s="93">
        <v>13260.096000000001</v>
      </c>
      <c r="D48" s="289">
        <v>13923.100800000002</v>
      </c>
      <c r="E48" s="289">
        <v>15593.872896000004</v>
      </c>
      <c r="F48" s="290">
        <v>17877.3</v>
      </c>
      <c r="G48" s="291">
        <v>-0.25827188669429935</v>
      </c>
    </row>
    <row r="49" spans="1:7">
      <c r="A49" s="182" t="s">
        <v>849</v>
      </c>
      <c r="B49" s="275" t="s">
        <v>848</v>
      </c>
      <c r="C49" s="93">
        <v>9945.0720000000001</v>
      </c>
      <c r="D49" s="289">
        <v>10442.3256</v>
      </c>
      <c r="E49" s="289">
        <v>11695.404672000001</v>
      </c>
      <c r="F49" s="290">
        <v>11921.7</v>
      </c>
      <c r="G49" s="291">
        <v>-0.16580085054983773</v>
      </c>
    </row>
    <row r="50" spans="1:7">
      <c r="A50" s="182" t="s">
        <v>900</v>
      </c>
      <c r="B50" s="275" t="s">
        <v>899</v>
      </c>
      <c r="C50" s="93">
        <v>10359.450000000001</v>
      </c>
      <c r="D50" s="289">
        <v>10877.422500000001</v>
      </c>
      <c r="E50" s="289">
        <v>12182.713200000002</v>
      </c>
      <c r="F50" s="290">
        <v>17413.900000000001</v>
      </c>
      <c r="G50" s="291">
        <v>-0.40510454292260784</v>
      </c>
    </row>
    <row r="51" spans="1:7">
      <c r="A51" s="182" t="s">
        <v>1366</v>
      </c>
      <c r="B51" s="275" t="s">
        <v>1367</v>
      </c>
      <c r="C51" s="93">
        <v>3605.0886</v>
      </c>
      <c r="D51" s="289">
        <v>3785.34303</v>
      </c>
      <c r="E51" s="289">
        <v>4239.5841936000006</v>
      </c>
      <c r="F51" s="290" t="e">
        <v>#N/A</v>
      </c>
      <c r="G51" s="291" t="e">
        <v>#N/A</v>
      </c>
    </row>
    <row r="52" spans="1:7">
      <c r="A52" s="182" t="s">
        <v>1317</v>
      </c>
      <c r="B52" s="275" t="s">
        <v>1318</v>
      </c>
      <c r="C52" s="93">
        <v>10359.450000000001</v>
      </c>
      <c r="D52" s="289">
        <v>10877.422500000001</v>
      </c>
      <c r="E52" s="289">
        <v>12182.713200000002</v>
      </c>
      <c r="F52" s="290" t="e">
        <v>#N/A</v>
      </c>
      <c r="G52" s="291" t="e">
        <v>#N/A</v>
      </c>
    </row>
    <row r="53" spans="1:7">
      <c r="A53" s="182" t="s">
        <v>1319</v>
      </c>
      <c r="B53" s="275" t="s">
        <v>1320</v>
      </c>
      <c r="C53" s="93">
        <v>8287.5600000000013</v>
      </c>
      <c r="D53" s="289">
        <v>8701.9380000000019</v>
      </c>
      <c r="E53" s="289">
        <v>9746.1705600000023</v>
      </c>
      <c r="F53" s="290" t="e">
        <v>#N/A</v>
      </c>
      <c r="G53" s="291" t="e">
        <v>#N/A</v>
      </c>
    </row>
    <row r="54" spans="1:7">
      <c r="A54" s="182" t="s">
        <v>1364</v>
      </c>
      <c r="B54" s="275" t="s">
        <v>1365</v>
      </c>
      <c r="C54" s="93">
        <v>2486.268</v>
      </c>
      <c r="D54" s="289">
        <v>2610.5814</v>
      </c>
      <c r="E54" s="289">
        <v>2923.8511680000001</v>
      </c>
      <c r="F54" s="290" t="e">
        <v>#N/A</v>
      </c>
      <c r="G54" s="291" t="e">
        <v>#N/A</v>
      </c>
    </row>
    <row r="55" spans="1:7">
      <c r="A55" s="182" t="s">
        <v>1313</v>
      </c>
      <c r="B55" s="275" t="s">
        <v>1314</v>
      </c>
      <c r="C55" s="93">
        <v>3273.5862000000002</v>
      </c>
      <c r="D55" s="289">
        <v>3437.2655100000002</v>
      </c>
      <c r="E55" s="289">
        <v>3849.7373712000008</v>
      </c>
      <c r="F55" s="290" t="e">
        <v>#N/A</v>
      </c>
      <c r="G55" s="291" t="e">
        <v>#N/A</v>
      </c>
    </row>
    <row r="56" spans="1:7">
      <c r="A56" s="182" t="s">
        <v>1341</v>
      </c>
      <c r="B56" s="275" t="s">
        <v>1318</v>
      </c>
      <c r="C56" s="93">
        <v>9945.0720000000001</v>
      </c>
      <c r="D56" s="289">
        <v>10442.3256</v>
      </c>
      <c r="E56" s="289">
        <v>11695.404672000001</v>
      </c>
      <c r="F56" s="290" t="e">
        <v>#N/A</v>
      </c>
      <c r="G56" s="291" t="e">
        <v>#N/A</v>
      </c>
    </row>
    <row r="57" spans="1:7">
      <c r="A57" s="182" t="s">
        <v>1315</v>
      </c>
      <c r="B57" s="275" t="s">
        <v>1316</v>
      </c>
      <c r="C57" s="93">
        <v>30249.594000000001</v>
      </c>
      <c r="D57" s="289">
        <v>31762.073700000001</v>
      </c>
      <c r="E57" s="289">
        <v>35573.522544000007</v>
      </c>
      <c r="F57" s="290" t="e">
        <v>#N/A</v>
      </c>
      <c r="G57" s="291" t="e">
        <v>#N/A</v>
      </c>
    </row>
    <row r="58" spans="1:7">
      <c r="A58" s="182" t="s">
        <v>1337</v>
      </c>
      <c r="B58" s="275" t="s">
        <v>1338</v>
      </c>
      <c r="C58" s="93">
        <v>6091.3566000000001</v>
      </c>
      <c r="D58" s="289">
        <v>6395.92443</v>
      </c>
      <c r="E58" s="289">
        <v>7163.4353616000008</v>
      </c>
      <c r="F58" s="290" t="e">
        <v>#N/A</v>
      </c>
      <c r="G58" s="291" t="e">
        <v>#N/A</v>
      </c>
    </row>
    <row r="59" spans="1:7">
      <c r="A59" s="182" t="s">
        <v>3266</v>
      </c>
      <c r="B59" s="275" t="s">
        <v>1316</v>
      </c>
      <c r="C59" s="93">
        <v>6712.9236000000001</v>
      </c>
      <c r="D59" s="289">
        <v>7048.5697800000007</v>
      </c>
      <c r="E59" s="289">
        <v>7894.3981536000019</v>
      </c>
      <c r="F59" s="290" t="e">
        <v>#N/A</v>
      </c>
      <c r="G59" s="291" t="e">
        <v>#N/A</v>
      </c>
    </row>
    <row r="60" spans="1:7">
      <c r="A60" s="182" t="s">
        <v>3267</v>
      </c>
      <c r="B60" s="275" t="s">
        <v>3268</v>
      </c>
      <c r="C60" s="93">
        <v>9820.758600000001</v>
      </c>
      <c r="D60" s="289">
        <v>10311.796530000001</v>
      </c>
      <c r="E60" s="289">
        <v>11549.212113600002</v>
      </c>
      <c r="F60" s="290" t="e">
        <v>#N/A</v>
      </c>
      <c r="G60" s="291" t="e">
        <v>#N/A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G97"/>
  <sheetViews>
    <sheetView workbookViewId="0">
      <selection activeCell="N11" sqref="N11"/>
    </sheetView>
  </sheetViews>
  <sheetFormatPr defaultColWidth="8.85546875" defaultRowHeight="15"/>
  <cols>
    <col min="1" max="1" width="29.85546875" customWidth="1"/>
    <col min="2" max="2" width="88.28515625" customWidth="1"/>
    <col min="3" max="3" width="25.42578125" customWidth="1"/>
    <col min="4" max="4" width="19.140625" customWidth="1"/>
    <col min="5" max="5" width="15.7109375" customWidth="1"/>
    <col min="6" max="6" width="4.85546875" hidden="1" customWidth="1"/>
    <col min="7" max="7" width="12.5703125" customWidth="1"/>
  </cols>
  <sheetData>
    <row r="1" spans="1:7" ht="15.75">
      <c r="A1" s="277" t="s">
        <v>1346</v>
      </c>
      <c r="B1" s="278" t="s">
        <v>3258</v>
      </c>
      <c r="C1" s="279"/>
      <c r="D1" s="279"/>
      <c r="E1" s="279"/>
      <c r="F1" s="279"/>
      <c r="G1" s="279"/>
    </row>
    <row r="2" spans="1:7">
      <c r="A2" s="280" t="s">
        <v>1347</v>
      </c>
      <c r="B2" s="281" t="s">
        <v>3262</v>
      </c>
      <c r="C2" s="282"/>
      <c r="D2" s="279"/>
      <c r="E2" s="279"/>
      <c r="F2" s="279"/>
      <c r="G2" s="279"/>
    </row>
    <row r="3" spans="1:7">
      <c r="A3" s="280" t="s">
        <v>1348</v>
      </c>
      <c r="B3" s="278" t="s">
        <v>3263</v>
      </c>
      <c r="C3" s="279"/>
      <c r="D3" s="279"/>
      <c r="E3" s="279"/>
      <c r="F3" s="279"/>
      <c r="G3" s="279"/>
    </row>
    <row r="4" spans="1:7">
      <c r="A4" s="279"/>
      <c r="B4" s="279"/>
      <c r="C4" s="279"/>
      <c r="D4" s="279"/>
      <c r="E4" s="279"/>
      <c r="F4" s="279"/>
      <c r="G4" s="279"/>
    </row>
    <row r="5" spans="1:7" ht="54">
      <c r="A5" s="284" t="s">
        <v>1288</v>
      </c>
      <c r="B5" s="284" t="s">
        <v>1289</v>
      </c>
      <c r="C5" s="285" t="s">
        <v>1344</v>
      </c>
      <c r="D5" s="285" t="s">
        <v>1345</v>
      </c>
      <c r="E5" s="285" t="s">
        <v>3130</v>
      </c>
      <c r="F5" s="279"/>
      <c r="G5" s="285" t="s">
        <v>1371</v>
      </c>
    </row>
    <row r="6" spans="1:7">
      <c r="A6" s="286"/>
      <c r="B6" s="287"/>
      <c r="C6" s="288" t="s">
        <v>1290</v>
      </c>
      <c r="D6" s="288" t="s">
        <v>1290</v>
      </c>
      <c r="E6" s="288" t="s">
        <v>1290</v>
      </c>
      <c r="F6" s="279"/>
      <c r="G6" s="279"/>
    </row>
    <row r="7" spans="1:7">
      <c r="A7" s="182" t="s">
        <v>1606</v>
      </c>
      <c r="B7" s="275" t="s">
        <v>1605</v>
      </c>
      <c r="C7" s="93">
        <v>1689.4191060000003</v>
      </c>
      <c r="D7" s="289">
        <v>1773.8900613000003</v>
      </c>
      <c r="E7" s="289">
        <v>1986.7568686560005</v>
      </c>
      <c r="F7" s="290">
        <v>3605.75</v>
      </c>
      <c r="G7" s="291">
        <v>-0.53146526908410174</v>
      </c>
    </row>
    <row r="8" spans="1:7">
      <c r="A8" s="182" t="s">
        <v>1488</v>
      </c>
      <c r="B8" s="275" t="s">
        <v>1487</v>
      </c>
      <c r="C8" s="93">
        <v>516.31498800000008</v>
      </c>
      <c r="D8" s="289">
        <v>542.13073740000016</v>
      </c>
      <c r="E8" s="289">
        <v>607.18642588800026</v>
      </c>
      <c r="F8" s="290">
        <v>1960.44</v>
      </c>
      <c r="G8" s="291">
        <v>-0.73663310889392175</v>
      </c>
    </row>
    <row r="9" spans="1:7">
      <c r="A9" s="182" t="s">
        <v>1680</v>
      </c>
      <c r="B9" s="275" t="s">
        <v>1679</v>
      </c>
      <c r="C9" s="93">
        <v>2502.0143640000001</v>
      </c>
      <c r="D9" s="289">
        <v>2627.1150822000004</v>
      </c>
      <c r="E9" s="289">
        <v>2942.3688920640006</v>
      </c>
      <c r="F9" s="290">
        <v>4736.67</v>
      </c>
      <c r="G9" s="291">
        <v>-0.4717777755258441</v>
      </c>
    </row>
    <row r="10" spans="1:7">
      <c r="A10" s="182" t="s">
        <v>1682</v>
      </c>
      <c r="B10" s="275" t="s">
        <v>1681</v>
      </c>
      <c r="C10" s="93">
        <v>2640.002238</v>
      </c>
      <c r="D10" s="289">
        <v>2772.0023499000004</v>
      </c>
      <c r="E10" s="289">
        <v>3104.6426318880008</v>
      </c>
      <c r="F10" s="290">
        <v>4726.25</v>
      </c>
      <c r="G10" s="291">
        <v>-0.44141714086220574</v>
      </c>
    </row>
    <row r="11" spans="1:7">
      <c r="A11" s="182" t="s">
        <v>1685</v>
      </c>
      <c r="B11" s="275" t="s">
        <v>1684</v>
      </c>
      <c r="C11" s="93">
        <v>2502.0143640000001</v>
      </c>
      <c r="D11" s="289">
        <v>2627.1150822000004</v>
      </c>
      <c r="E11" s="289">
        <v>2942.3688920640006</v>
      </c>
      <c r="F11" s="290">
        <v>4736.67</v>
      </c>
      <c r="G11" s="291">
        <v>-0.4717777755258441</v>
      </c>
    </row>
    <row r="12" spans="1:7">
      <c r="A12" s="182" t="s">
        <v>1687</v>
      </c>
      <c r="B12" s="275" t="s">
        <v>1686</v>
      </c>
      <c r="C12" s="93">
        <v>2502.0143640000001</v>
      </c>
      <c r="D12" s="289">
        <v>2627.1150822000004</v>
      </c>
      <c r="E12" s="289">
        <v>2942.3688920640006</v>
      </c>
      <c r="F12" s="290">
        <v>4736.67</v>
      </c>
      <c r="G12" s="291">
        <v>-0.4717777755258441</v>
      </c>
    </row>
    <row r="13" spans="1:7">
      <c r="A13" s="182" t="s">
        <v>1654</v>
      </c>
      <c r="B13" s="275" t="s">
        <v>1653</v>
      </c>
      <c r="C13" s="93">
        <v>200.14457400000001</v>
      </c>
      <c r="D13" s="289">
        <v>210.15180270000002</v>
      </c>
      <c r="E13" s="289">
        <v>235.37001902400004</v>
      </c>
      <c r="F13" s="290">
        <v>265.95</v>
      </c>
      <c r="G13" s="291">
        <v>-0.24743532994923853</v>
      </c>
    </row>
    <row r="14" spans="1:7">
      <c r="A14" s="182" t="s">
        <v>1920</v>
      </c>
      <c r="B14" s="275" t="s">
        <v>1919</v>
      </c>
      <c r="C14" s="93">
        <v>5692.3105860000005</v>
      </c>
      <c r="D14" s="289">
        <v>5976.9261153000007</v>
      </c>
      <c r="E14" s="289">
        <v>6694.1572491360012</v>
      </c>
      <c r="F14" s="290">
        <v>10035.67</v>
      </c>
      <c r="G14" s="291">
        <v>-0.43279217172346235</v>
      </c>
    </row>
    <row r="15" spans="1:7">
      <c r="A15" s="182" t="s">
        <v>1922</v>
      </c>
      <c r="B15" s="275" t="s">
        <v>1921</v>
      </c>
      <c r="C15" s="93">
        <v>3987.1451160000001</v>
      </c>
      <c r="D15" s="289">
        <v>4186.5023718000002</v>
      </c>
      <c r="E15" s="289">
        <v>4688.8826564160008</v>
      </c>
      <c r="F15" s="290">
        <v>6859.68</v>
      </c>
      <c r="G15" s="291">
        <v>-0.41875639738296833</v>
      </c>
    </row>
    <row r="16" spans="1:7">
      <c r="A16" s="182" t="s">
        <v>1924</v>
      </c>
      <c r="B16" s="275" t="s">
        <v>1923</v>
      </c>
      <c r="C16" s="93">
        <v>5692.3105860000005</v>
      </c>
      <c r="D16" s="289">
        <v>5976.9261153000007</v>
      </c>
      <c r="E16" s="289">
        <v>6694.1572491360012</v>
      </c>
      <c r="F16" s="290">
        <v>10035.67</v>
      </c>
      <c r="G16" s="291">
        <v>-0.43279217172346235</v>
      </c>
    </row>
    <row r="17" spans="1:7">
      <c r="A17" s="182" t="s">
        <v>1926</v>
      </c>
      <c r="B17" s="275" t="s">
        <v>1925</v>
      </c>
      <c r="C17" s="93">
        <v>5692.3105860000005</v>
      </c>
      <c r="D17" s="289">
        <v>5976.9261153000007</v>
      </c>
      <c r="E17" s="289">
        <v>6694.1572491360012</v>
      </c>
      <c r="F17" s="290">
        <v>10035.67</v>
      </c>
      <c r="G17" s="291">
        <v>-0.43279217172346235</v>
      </c>
    </row>
    <row r="18" spans="1:7">
      <c r="A18" s="182" t="s">
        <v>1928</v>
      </c>
      <c r="B18" s="275" t="s">
        <v>1927</v>
      </c>
      <c r="C18" s="93">
        <v>1209.155004</v>
      </c>
      <c r="D18" s="289">
        <v>1269.6127541999999</v>
      </c>
      <c r="E18" s="289">
        <v>1421.9662847040001</v>
      </c>
      <c r="F18" s="290">
        <v>1526.92</v>
      </c>
      <c r="G18" s="291">
        <v>-0.20810847719592387</v>
      </c>
    </row>
    <row r="19" spans="1:7">
      <c r="A19" s="182" t="s">
        <v>1509</v>
      </c>
      <c r="B19" s="275" t="s">
        <v>1508</v>
      </c>
      <c r="C19" s="93">
        <v>4455.3922560000001</v>
      </c>
      <c r="D19" s="289">
        <v>4678.1618687999999</v>
      </c>
      <c r="E19" s="289">
        <v>5239.5412930560005</v>
      </c>
      <c r="F19" s="290">
        <v>5840.49</v>
      </c>
      <c r="G19" s="291">
        <v>-0.23715437300637443</v>
      </c>
    </row>
    <row r="20" spans="1:7">
      <c r="A20" s="182" t="s">
        <v>1511</v>
      </c>
      <c r="B20" s="275" t="s">
        <v>1510</v>
      </c>
      <c r="C20" s="93">
        <v>1345.0709880000002</v>
      </c>
      <c r="D20" s="289">
        <v>1412.3245374000003</v>
      </c>
      <c r="E20" s="289">
        <v>1581.8034818880005</v>
      </c>
      <c r="F20" s="290">
        <v>1723.68</v>
      </c>
      <c r="G20" s="291">
        <v>-0.21965156641604003</v>
      </c>
    </row>
    <row r="21" spans="1:7">
      <c r="A21" s="182" t="s">
        <v>1835</v>
      </c>
      <c r="B21" s="275" t="s">
        <v>1834</v>
      </c>
      <c r="C21" s="93">
        <v>4699.4608980000003</v>
      </c>
      <c r="D21" s="289">
        <v>4934.4339429000001</v>
      </c>
      <c r="E21" s="289">
        <v>5526.5660160480011</v>
      </c>
      <c r="F21" s="290">
        <v>11982.36</v>
      </c>
      <c r="G21" s="291">
        <v>-0.60780172703874691</v>
      </c>
    </row>
    <row r="22" spans="1:7">
      <c r="A22" s="182" t="s">
        <v>1837</v>
      </c>
      <c r="B22" s="275" t="s">
        <v>1836</v>
      </c>
      <c r="C22" s="93">
        <v>3518.4835980000003</v>
      </c>
      <c r="D22" s="289">
        <v>3694.4077779000004</v>
      </c>
      <c r="E22" s="289">
        <v>4137.7367112480006</v>
      </c>
      <c r="F22" s="290">
        <v>5319.43</v>
      </c>
      <c r="G22" s="291">
        <v>-0.33856003406380003</v>
      </c>
    </row>
    <row r="23" spans="1:7">
      <c r="A23" s="182" t="s">
        <v>1839</v>
      </c>
      <c r="B23" s="275" t="s">
        <v>1838</v>
      </c>
      <c r="C23" s="93">
        <v>4699.4608980000003</v>
      </c>
      <c r="D23" s="289">
        <v>4934.4339429000001</v>
      </c>
      <c r="E23" s="289">
        <v>5526.5660160480011</v>
      </c>
      <c r="F23" s="290">
        <v>11982.36</v>
      </c>
      <c r="G23" s="291">
        <v>-0.60780172703874691</v>
      </c>
    </row>
    <row r="24" spans="1:7">
      <c r="A24" s="182" t="s">
        <v>1841</v>
      </c>
      <c r="B24" s="275" t="s">
        <v>1840</v>
      </c>
      <c r="C24" s="93">
        <v>4699.4608980000003</v>
      </c>
      <c r="D24" s="289">
        <v>4934.4339429000001</v>
      </c>
      <c r="E24" s="289">
        <v>5526.5660160480011</v>
      </c>
      <c r="F24" s="290">
        <v>11982.36</v>
      </c>
      <c r="G24" s="291">
        <v>-0.60780172703874691</v>
      </c>
    </row>
    <row r="25" spans="1:7">
      <c r="A25" s="182" t="s">
        <v>1413</v>
      </c>
      <c r="B25" s="275" t="s">
        <v>1412</v>
      </c>
      <c r="C25" s="93">
        <v>308.29723200000006</v>
      </c>
      <c r="D25" s="289">
        <v>323.71209360000006</v>
      </c>
      <c r="E25" s="289">
        <v>362.55754483200008</v>
      </c>
      <c r="F25" s="290">
        <v>393.09</v>
      </c>
      <c r="G25" s="291">
        <v>-0.21570828054643953</v>
      </c>
    </row>
    <row r="26" spans="1:7">
      <c r="A26" s="182" t="s">
        <v>1952</v>
      </c>
      <c r="B26" s="275" t="s">
        <v>1487</v>
      </c>
      <c r="C26" s="93">
        <v>414.37800000000004</v>
      </c>
      <c r="D26" s="289">
        <v>435.09690000000006</v>
      </c>
      <c r="E26" s="289">
        <v>487.30852800000014</v>
      </c>
      <c r="F26" s="290">
        <v>1066.31</v>
      </c>
      <c r="G26" s="291">
        <v>-0.61139068375988215</v>
      </c>
    </row>
    <row r="27" spans="1:7">
      <c r="A27" s="182" t="s">
        <v>1701</v>
      </c>
      <c r="B27" s="275" t="s">
        <v>1700</v>
      </c>
      <c r="C27" s="93">
        <v>3292.6475879999998</v>
      </c>
      <c r="D27" s="289">
        <v>3457.2799673999998</v>
      </c>
      <c r="E27" s="289">
        <v>3872.1535634880001</v>
      </c>
      <c r="F27" s="290">
        <v>5494.08</v>
      </c>
      <c r="G27" s="291">
        <v>-0.40069172855145907</v>
      </c>
    </row>
    <row r="28" spans="1:7">
      <c r="A28" s="182" t="s">
        <v>1703</v>
      </c>
      <c r="B28" s="275" t="s">
        <v>1702</v>
      </c>
      <c r="C28" s="93">
        <v>3292.6475879999998</v>
      </c>
      <c r="D28" s="289">
        <v>3457.2799673999998</v>
      </c>
      <c r="E28" s="289">
        <v>3872.1535634880001</v>
      </c>
      <c r="F28" s="290">
        <v>5494.08</v>
      </c>
      <c r="G28" s="291">
        <v>-0.40069172855145907</v>
      </c>
    </row>
    <row r="29" spans="1:7">
      <c r="A29" s="182" t="s">
        <v>1705</v>
      </c>
      <c r="B29" s="275" t="s">
        <v>1704</v>
      </c>
      <c r="C29" s="93">
        <v>3292.6475879999998</v>
      </c>
      <c r="D29" s="289">
        <v>3457.2799673999998</v>
      </c>
      <c r="E29" s="289">
        <v>3872.1535634880001</v>
      </c>
      <c r="F29" s="290">
        <v>5494.08</v>
      </c>
      <c r="G29" s="291">
        <v>-0.40069172855145907</v>
      </c>
    </row>
    <row r="30" spans="1:7">
      <c r="A30" s="182" t="s">
        <v>1699</v>
      </c>
      <c r="B30" s="275" t="s">
        <v>1698</v>
      </c>
      <c r="C30" s="93">
        <v>2622.1839840000002</v>
      </c>
      <c r="D30" s="289">
        <v>2753.2931832000004</v>
      </c>
      <c r="E30" s="289">
        <v>3083.6883651840008</v>
      </c>
      <c r="F30" s="290">
        <v>3554.06</v>
      </c>
      <c r="G30" s="291">
        <v>-0.26220041755063217</v>
      </c>
    </row>
    <row r="31" spans="1:7">
      <c r="A31" s="182" t="s">
        <v>1883</v>
      </c>
      <c r="B31" s="275" t="s">
        <v>1882</v>
      </c>
      <c r="C31" s="93">
        <v>4510.0901520000007</v>
      </c>
      <c r="D31" s="289">
        <v>4735.5946596000013</v>
      </c>
      <c r="E31" s="289">
        <v>5303.8660187520018</v>
      </c>
      <c r="F31" s="290">
        <v>11064.03</v>
      </c>
      <c r="G31" s="291">
        <v>-0.5923646128942166</v>
      </c>
    </row>
    <row r="32" spans="1:7">
      <c r="A32" s="182" t="s">
        <v>1887</v>
      </c>
      <c r="B32" s="275" t="s">
        <v>1886</v>
      </c>
      <c r="C32" s="93">
        <v>4510.0901520000007</v>
      </c>
      <c r="D32" s="289">
        <v>4735.5946596000013</v>
      </c>
      <c r="E32" s="289">
        <v>5303.8660187520018</v>
      </c>
      <c r="F32" s="290">
        <v>11064.03</v>
      </c>
      <c r="G32" s="291">
        <v>-0.5923646128942166</v>
      </c>
    </row>
    <row r="33" spans="1:7">
      <c r="A33" s="182" t="s">
        <v>1889</v>
      </c>
      <c r="B33" s="275" t="s">
        <v>1888</v>
      </c>
      <c r="C33" s="93">
        <v>4510.0901520000007</v>
      </c>
      <c r="D33" s="289">
        <v>4735.5946596000013</v>
      </c>
      <c r="E33" s="289">
        <v>5303.8660187520018</v>
      </c>
      <c r="F33" s="290">
        <v>11064.03</v>
      </c>
      <c r="G33" s="291">
        <v>-0.5923646128942166</v>
      </c>
    </row>
    <row r="34" spans="1:7">
      <c r="A34" s="182" t="s">
        <v>1885</v>
      </c>
      <c r="B34" s="275" t="s">
        <v>1884</v>
      </c>
      <c r="C34" s="93">
        <v>3382.567614</v>
      </c>
      <c r="D34" s="289">
        <v>3551.6959947</v>
      </c>
      <c r="E34" s="289">
        <v>3977.8995140640004</v>
      </c>
      <c r="F34" s="290">
        <v>5315.26</v>
      </c>
      <c r="G34" s="291">
        <v>-0.36361201258263942</v>
      </c>
    </row>
    <row r="35" spans="1:7">
      <c r="A35" s="182" t="s">
        <v>1930</v>
      </c>
      <c r="B35" s="275" t="s">
        <v>1929</v>
      </c>
      <c r="C35" s="93">
        <v>9361.6277759999994</v>
      </c>
      <c r="D35" s="289">
        <v>9829.7091648000005</v>
      </c>
      <c r="E35" s="289">
        <v>11009.274264576001</v>
      </c>
      <c r="F35" s="290">
        <v>13136.19</v>
      </c>
      <c r="G35" s="291">
        <v>-0.28734071477346179</v>
      </c>
    </row>
    <row r="36" spans="1:7">
      <c r="A36" s="182" t="s">
        <v>1934</v>
      </c>
      <c r="B36" s="275" t="s">
        <v>1933</v>
      </c>
      <c r="C36" s="93">
        <v>9361.6277759999994</v>
      </c>
      <c r="D36" s="289">
        <v>9829.7091648000005</v>
      </c>
      <c r="E36" s="289">
        <v>11009.274264576001</v>
      </c>
      <c r="F36" s="290">
        <v>13136.19</v>
      </c>
      <c r="G36" s="291">
        <v>-0.28734071477346179</v>
      </c>
    </row>
    <row r="37" spans="1:7">
      <c r="A37" s="182" t="s">
        <v>1936</v>
      </c>
      <c r="B37" s="275" t="s">
        <v>1935</v>
      </c>
      <c r="C37" s="93">
        <v>9361.6277759999994</v>
      </c>
      <c r="D37" s="289">
        <v>9829.7091648000005</v>
      </c>
      <c r="E37" s="289">
        <v>11009.274264576001</v>
      </c>
      <c r="F37" s="290">
        <v>13136.19</v>
      </c>
      <c r="G37" s="291">
        <v>-0.28734071477346179</v>
      </c>
    </row>
    <row r="38" spans="1:7">
      <c r="A38" s="182" t="s">
        <v>1932</v>
      </c>
      <c r="B38" s="275" t="s">
        <v>1931</v>
      </c>
      <c r="C38" s="93">
        <v>8367.9493320000001</v>
      </c>
      <c r="D38" s="289">
        <v>8786.3467986000014</v>
      </c>
      <c r="E38" s="289">
        <v>9840.7084144320033</v>
      </c>
      <c r="F38" s="290">
        <v>10323.709999999999</v>
      </c>
      <c r="G38" s="291">
        <v>-0.18944358839990655</v>
      </c>
    </row>
    <row r="39" spans="1:7">
      <c r="A39" s="182" t="s">
        <v>1937</v>
      </c>
      <c r="B39" s="275" t="s">
        <v>1487</v>
      </c>
      <c r="C39" s="93">
        <v>2545.9384319999999</v>
      </c>
      <c r="D39" s="289">
        <v>2673.2353536000001</v>
      </c>
      <c r="E39" s="289">
        <v>2994.0235960320006</v>
      </c>
      <c r="F39" s="290">
        <v>8110.65</v>
      </c>
      <c r="G39" s="291">
        <v>-0.68609933457860961</v>
      </c>
    </row>
    <row r="40" spans="1:7">
      <c r="A40" s="182" t="s">
        <v>1939</v>
      </c>
      <c r="B40" s="275" t="s">
        <v>1938</v>
      </c>
      <c r="C40" s="93">
        <v>9530.6940000000013</v>
      </c>
      <c r="D40" s="289">
        <v>10007.228700000001</v>
      </c>
      <c r="E40" s="289">
        <v>11208.096144000003</v>
      </c>
      <c r="F40" s="290">
        <v>24336.53</v>
      </c>
      <c r="G40" s="291">
        <v>-0.60837909102078225</v>
      </c>
    </row>
    <row r="41" spans="1:7">
      <c r="A41" s="182" t="s">
        <v>1941</v>
      </c>
      <c r="B41" s="275" t="s">
        <v>1940</v>
      </c>
      <c r="C41" s="93">
        <v>738.42159600000002</v>
      </c>
      <c r="D41" s="289">
        <v>775.34267580000005</v>
      </c>
      <c r="E41" s="289">
        <v>868.38379689600015</v>
      </c>
      <c r="F41" s="290">
        <v>1032.1199999999999</v>
      </c>
      <c r="G41" s="291">
        <v>-0.28455838855946974</v>
      </c>
    </row>
    <row r="42" spans="1:7">
      <c r="A42" s="182" t="s">
        <v>1963</v>
      </c>
      <c r="B42" s="275" t="s">
        <v>1962</v>
      </c>
      <c r="C42" s="93">
        <v>2279.0790000000002</v>
      </c>
      <c r="D42" s="289">
        <v>2393.0329500000003</v>
      </c>
      <c r="E42" s="289">
        <v>2680.1969040000004</v>
      </c>
      <c r="F42" s="290">
        <v>5184.78</v>
      </c>
      <c r="G42" s="291">
        <v>-0.56042898637936411</v>
      </c>
    </row>
    <row r="43" spans="1:7">
      <c r="A43" s="182" t="s">
        <v>1959</v>
      </c>
      <c r="B43" s="275" t="s">
        <v>1958</v>
      </c>
      <c r="C43" s="93">
        <v>2279.0790000000002</v>
      </c>
      <c r="D43" s="289">
        <v>2393.0329500000003</v>
      </c>
      <c r="E43" s="289">
        <v>2680.1969040000004</v>
      </c>
      <c r="F43" s="290">
        <v>5566.2</v>
      </c>
      <c r="G43" s="291">
        <v>-0.59055028565268941</v>
      </c>
    </row>
    <row r="44" spans="1:7">
      <c r="A44" s="182" t="s">
        <v>1357</v>
      </c>
      <c r="B44" s="275" t="s">
        <v>1957</v>
      </c>
      <c r="C44" s="93">
        <v>414.37800000000004</v>
      </c>
      <c r="D44" s="289">
        <v>435.09690000000006</v>
      </c>
      <c r="E44" s="289">
        <v>487.30852800000014</v>
      </c>
      <c r="F44" s="290">
        <v>1049.6300000000001</v>
      </c>
      <c r="G44" s="291">
        <v>-0.60521517106027833</v>
      </c>
    </row>
    <row r="45" spans="1:7">
      <c r="A45" s="182" t="s">
        <v>2056</v>
      </c>
      <c r="B45" s="275" t="s">
        <v>2055</v>
      </c>
      <c r="C45" s="93">
        <v>4263.9496200000003</v>
      </c>
      <c r="D45" s="289">
        <v>4477.1471010000005</v>
      </c>
      <c r="E45" s="289">
        <v>5014.4047531200013</v>
      </c>
      <c r="F45" s="290">
        <v>10555.06</v>
      </c>
      <c r="G45" s="291">
        <v>-0.5960279126788478</v>
      </c>
    </row>
    <row r="46" spans="1:7">
      <c r="A46" s="182" t="s">
        <v>1989</v>
      </c>
      <c r="B46" s="275" t="s">
        <v>1988</v>
      </c>
      <c r="C46" s="93">
        <v>4615.3421639999997</v>
      </c>
      <c r="D46" s="289">
        <v>4846.1092722000003</v>
      </c>
      <c r="E46" s="289">
        <v>5427.6423848640006</v>
      </c>
      <c r="F46" s="290">
        <v>11176.17</v>
      </c>
      <c r="G46" s="291">
        <v>-0.58703722616960907</v>
      </c>
    </row>
    <row r="47" spans="1:7">
      <c r="A47" s="182" t="s">
        <v>1351</v>
      </c>
      <c r="B47" s="275" t="s">
        <v>1994</v>
      </c>
      <c r="C47" s="93">
        <v>3938.6628900000001</v>
      </c>
      <c r="D47" s="289">
        <v>4135.5960345000003</v>
      </c>
      <c r="E47" s="289">
        <v>4631.8675586400004</v>
      </c>
      <c r="F47" s="290">
        <v>11947.34</v>
      </c>
      <c r="G47" s="291">
        <v>-0.67033139677953424</v>
      </c>
    </row>
    <row r="48" spans="1:7">
      <c r="A48" s="182" t="s">
        <v>1768</v>
      </c>
      <c r="B48" s="275" t="s">
        <v>1767</v>
      </c>
      <c r="C48" s="93">
        <v>2631.7146780000003</v>
      </c>
      <c r="D48" s="289">
        <v>2763.3004119000002</v>
      </c>
      <c r="E48" s="289">
        <v>3094.8964613280004</v>
      </c>
      <c r="F48" s="290">
        <v>3546.14</v>
      </c>
      <c r="G48" s="291">
        <v>-0.25786498051402357</v>
      </c>
    </row>
    <row r="49" spans="1:7">
      <c r="A49" s="182" t="s">
        <v>1766</v>
      </c>
      <c r="B49" s="275" t="s">
        <v>1765</v>
      </c>
      <c r="C49" s="93">
        <v>2813.2122420000001</v>
      </c>
      <c r="D49" s="289">
        <v>2953.8728541</v>
      </c>
      <c r="E49" s="289">
        <v>3308.3375965920004</v>
      </c>
      <c r="F49" s="290">
        <v>5666.24</v>
      </c>
      <c r="G49" s="291">
        <v>-0.50351339830293096</v>
      </c>
    </row>
    <row r="50" spans="1:7">
      <c r="A50" s="182" t="s">
        <v>1770</v>
      </c>
      <c r="B50" s="275" t="s">
        <v>1769</v>
      </c>
      <c r="C50" s="93">
        <v>2813.2122420000001</v>
      </c>
      <c r="D50" s="289">
        <v>2953.8728541</v>
      </c>
      <c r="E50" s="289">
        <v>3308.3375965920004</v>
      </c>
      <c r="F50" s="290">
        <v>5666.24</v>
      </c>
      <c r="G50" s="291">
        <v>-0.50351339830293096</v>
      </c>
    </row>
    <row r="51" spans="1:7">
      <c r="A51" s="182" t="s">
        <v>1772</v>
      </c>
      <c r="B51" s="275" t="s">
        <v>1771</v>
      </c>
      <c r="C51" s="93">
        <v>2813.2122420000001</v>
      </c>
      <c r="D51" s="289">
        <v>2953.8728541</v>
      </c>
      <c r="E51" s="289">
        <v>3308.3375965920004</v>
      </c>
      <c r="F51" s="290">
        <v>5666.24</v>
      </c>
      <c r="G51" s="291">
        <v>-0.50351339830293096</v>
      </c>
    </row>
    <row r="52" spans="1:7">
      <c r="A52" s="182" t="s">
        <v>1784</v>
      </c>
      <c r="B52" s="275" t="s">
        <v>1783</v>
      </c>
      <c r="C52" s="93">
        <v>2622.1839840000002</v>
      </c>
      <c r="D52" s="289">
        <v>2753.2931832000004</v>
      </c>
      <c r="E52" s="289">
        <v>3083.6883651840008</v>
      </c>
      <c r="F52" s="290">
        <v>3152.64</v>
      </c>
      <c r="G52" s="291">
        <v>-0.16825771924482327</v>
      </c>
    </row>
    <row r="53" spans="1:7">
      <c r="A53" s="182" t="s">
        <v>1785</v>
      </c>
      <c r="B53" s="275" t="s">
        <v>1641</v>
      </c>
      <c r="C53" s="93">
        <v>203.04522000000003</v>
      </c>
      <c r="D53" s="289">
        <v>213.19748100000004</v>
      </c>
      <c r="E53" s="289">
        <v>238.78117872000007</v>
      </c>
      <c r="F53" s="290">
        <v>246.36</v>
      </c>
      <c r="G53" s="291">
        <v>-0.17581904529956155</v>
      </c>
    </row>
    <row r="54" spans="1:7">
      <c r="A54" s="182" t="s">
        <v>1350</v>
      </c>
      <c r="B54" s="275" t="s">
        <v>2071</v>
      </c>
      <c r="C54" s="93">
        <v>3938.6628900000001</v>
      </c>
      <c r="D54" s="289">
        <v>4135.5960345000003</v>
      </c>
      <c r="E54" s="289">
        <v>4631.8675586400004</v>
      </c>
      <c r="F54" s="290">
        <v>11947.34</v>
      </c>
      <c r="G54" s="291">
        <v>-0.67033139677953424</v>
      </c>
    </row>
    <row r="55" spans="1:7">
      <c r="A55" s="182" t="s">
        <v>1975</v>
      </c>
      <c r="B55" s="275" t="s">
        <v>1974</v>
      </c>
      <c r="C55" s="93">
        <v>3294.3051</v>
      </c>
      <c r="D55" s="289">
        <v>3459.0203550000001</v>
      </c>
      <c r="E55" s="289">
        <v>3874.1027976000005</v>
      </c>
      <c r="F55" s="290">
        <v>6752.14</v>
      </c>
      <c r="G55" s="291">
        <v>-0.51210947936506057</v>
      </c>
    </row>
    <row r="56" spans="1:7">
      <c r="A56" s="182" t="s">
        <v>1353</v>
      </c>
      <c r="B56" s="275" t="s">
        <v>1907</v>
      </c>
      <c r="C56" s="93">
        <v>4385.3623740000003</v>
      </c>
      <c r="D56" s="289">
        <v>4604.6304927000001</v>
      </c>
      <c r="E56" s="289">
        <v>5157.1861518240003</v>
      </c>
      <c r="F56" s="290">
        <v>7809.27</v>
      </c>
      <c r="G56" s="291">
        <v>-0.43844144535916929</v>
      </c>
    </row>
    <row r="57" spans="1:7">
      <c r="A57" s="182" t="s">
        <v>1352</v>
      </c>
      <c r="B57" s="275" t="s">
        <v>1906</v>
      </c>
      <c r="C57" s="93">
        <v>5846.8735800000004</v>
      </c>
      <c r="D57" s="289">
        <v>6139.2172590000009</v>
      </c>
      <c r="E57" s="289">
        <v>6875.9233300800015</v>
      </c>
      <c r="F57" s="290">
        <v>13578.05</v>
      </c>
      <c r="G57" s="291">
        <v>-0.56938782962207379</v>
      </c>
    </row>
    <row r="58" spans="1:7">
      <c r="A58" s="182" t="s">
        <v>1354</v>
      </c>
      <c r="B58" s="275" t="s">
        <v>1908</v>
      </c>
      <c r="C58" s="93">
        <v>5846.8735800000004</v>
      </c>
      <c r="D58" s="289">
        <v>6139.2172590000009</v>
      </c>
      <c r="E58" s="289">
        <v>6875.9233300800015</v>
      </c>
      <c r="F58" s="290">
        <v>13578.05</v>
      </c>
      <c r="G58" s="291">
        <v>-0.56938782962207379</v>
      </c>
    </row>
    <row r="59" spans="1:7">
      <c r="A59" s="182" t="s">
        <v>1355</v>
      </c>
      <c r="B59" s="275" t="s">
        <v>1909</v>
      </c>
      <c r="C59" s="93">
        <v>5846.8735800000004</v>
      </c>
      <c r="D59" s="289">
        <v>6139.2172590000009</v>
      </c>
      <c r="E59" s="289">
        <v>6875.9233300800015</v>
      </c>
      <c r="F59" s="290">
        <v>13578.05</v>
      </c>
      <c r="G59" s="291">
        <v>-0.56938782962207379</v>
      </c>
    </row>
    <row r="60" spans="1:7">
      <c r="A60" s="182" t="s">
        <v>1302</v>
      </c>
      <c r="B60" s="275" t="s">
        <v>2075</v>
      </c>
      <c r="C60" s="93">
        <v>4143.7800000000007</v>
      </c>
      <c r="D60" s="289">
        <v>4350.969000000001</v>
      </c>
      <c r="E60" s="289">
        <v>4873.0852800000011</v>
      </c>
      <c r="F60" s="290">
        <v>6585.81</v>
      </c>
      <c r="G60" s="291">
        <v>-0.37080176925845104</v>
      </c>
    </row>
    <row r="61" spans="1:7">
      <c r="A61" s="182" t="s">
        <v>1303</v>
      </c>
      <c r="B61" s="275" t="s">
        <v>2074</v>
      </c>
      <c r="C61" s="93">
        <v>5801.2920000000004</v>
      </c>
      <c r="D61" s="289">
        <v>6091.356600000001</v>
      </c>
      <c r="E61" s="289">
        <v>6822.3193920000022</v>
      </c>
      <c r="F61" s="290">
        <v>10820.18</v>
      </c>
      <c r="G61" s="291">
        <v>-0.46384514860196407</v>
      </c>
    </row>
    <row r="62" spans="1:7">
      <c r="A62" s="182" t="s">
        <v>1304</v>
      </c>
      <c r="B62" s="275" t="s">
        <v>2076</v>
      </c>
      <c r="C62" s="93">
        <v>5801.2920000000004</v>
      </c>
      <c r="D62" s="289">
        <v>6091.356600000001</v>
      </c>
      <c r="E62" s="289">
        <v>6822.3193920000022</v>
      </c>
      <c r="F62" s="290">
        <v>10820.18</v>
      </c>
      <c r="G62" s="291">
        <v>-0.46384514860196407</v>
      </c>
    </row>
    <row r="63" spans="1:7">
      <c r="A63" s="182" t="s">
        <v>1305</v>
      </c>
      <c r="B63" s="275" t="s">
        <v>2077</v>
      </c>
      <c r="C63" s="93">
        <v>5801.2920000000004</v>
      </c>
      <c r="D63" s="289">
        <v>6091.356600000001</v>
      </c>
      <c r="E63" s="289">
        <v>6822.3193920000022</v>
      </c>
      <c r="F63" s="290">
        <v>10820.18</v>
      </c>
      <c r="G63" s="291">
        <v>-0.46384514860196407</v>
      </c>
    </row>
    <row r="64" spans="1:7">
      <c r="A64" s="182" t="s">
        <v>1295</v>
      </c>
      <c r="B64" s="275" t="s">
        <v>1943</v>
      </c>
      <c r="C64" s="93">
        <v>6867.486594</v>
      </c>
      <c r="D64" s="289">
        <v>7210.8609237000001</v>
      </c>
      <c r="E64" s="289">
        <v>8076.1642345440005</v>
      </c>
      <c r="F64" s="290">
        <v>11264.96</v>
      </c>
      <c r="G64" s="291">
        <v>-0.39036742305343292</v>
      </c>
    </row>
    <row r="65" spans="1:7">
      <c r="A65" s="182" t="s">
        <v>1296</v>
      </c>
      <c r="B65" s="275" t="s">
        <v>1942</v>
      </c>
      <c r="C65" s="93">
        <v>8363.8055520000016</v>
      </c>
      <c r="D65" s="289">
        <v>8781.9958296000023</v>
      </c>
      <c r="E65" s="289">
        <v>9835.8353291520034</v>
      </c>
      <c r="F65" s="290">
        <v>12648.06</v>
      </c>
      <c r="G65" s="291">
        <v>-0.33872818819645051</v>
      </c>
    </row>
    <row r="66" spans="1:7">
      <c r="A66" s="182" t="s">
        <v>1297</v>
      </c>
      <c r="B66" s="275" t="s">
        <v>1944</v>
      </c>
      <c r="C66" s="93">
        <v>8363.8055520000016</v>
      </c>
      <c r="D66" s="289">
        <v>8781.9958296000023</v>
      </c>
      <c r="E66" s="289">
        <v>9835.8353291520034</v>
      </c>
      <c r="F66" s="290">
        <v>12648.06</v>
      </c>
      <c r="G66" s="291">
        <v>-0.33872818819645051</v>
      </c>
    </row>
    <row r="67" spans="1:7">
      <c r="A67" s="182" t="s">
        <v>1298</v>
      </c>
      <c r="B67" s="275" t="s">
        <v>1945</v>
      </c>
      <c r="C67" s="93">
        <v>8363.8055520000016</v>
      </c>
      <c r="D67" s="289">
        <v>8781.9958296000023</v>
      </c>
      <c r="E67" s="289">
        <v>9835.8353291520034</v>
      </c>
      <c r="F67" s="290">
        <v>12648.06</v>
      </c>
      <c r="G67" s="291">
        <v>-0.33872818819645051</v>
      </c>
    </row>
    <row r="68" spans="1:7">
      <c r="A68" s="182" t="s">
        <v>1299</v>
      </c>
      <c r="B68" s="275" t="s">
        <v>1946</v>
      </c>
      <c r="C68" s="93">
        <v>2545.9384319999999</v>
      </c>
      <c r="D68" s="289">
        <v>2673.2353536000001</v>
      </c>
      <c r="E68" s="289">
        <v>2994.0235960320006</v>
      </c>
      <c r="F68" s="290">
        <v>6565.81</v>
      </c>
      <c r="G68" s="291">
        <v>-0.6122430542461631</v>
      </c>
    </row>
    <row r="69" spans="1:7">
      <c r="A69" s="182" t="s">
        <v>1300</v>
      </c>
      <c r="B69" s="275" t="s">
        <v>1947</v>
      </c>
      <c r="C69" s="93">
        <v>9530.6940000000013</v>
      </c>
      <c r="D69" s="289">
        <v>10007.228700000001</v>
      </c>
      <c r="E69" s="289">
        <v>11208.096144000003</v>
      </c>
      <c r="F69" s="290">
        <v>19697.830000000002</v>
      </c>
      <c r="G69" s="291">
        <v>-0.51615512977825473</v>
      </c>
    </row>
    <row r="70" spans="1:7">
      <c r="A70" s="182" t="s">
        <v>1301</v>
      </c>
      <c r="B70" s="275" t="s">
        <v>1940</v>
      </c>
      <c r="C70" s="93">
        <v>738.42159600000002</v>
      </c>
      <c r="D70" s="289">
        <v>775.34267580000005</v>
      </c>
      <c r="E70" s="289">
        <v>868.38379689600015</v>
      </c>
      <c r="F70" s="290">
        <v>792.02</v>
      </c>
      <c r="G70" s="291">
        <v>-6.7673043610009795E-2</v>
      </c>
    </row>
    <row r="71" spans="1:7">
      <c r="A71" s="182" t="s">
        <v>1457</v>
      </c>
      <c r="B71" s="275" t="s">
        <v>1456</v>
      </c>
      <c r="C71" s="93">
        <v>9318.5324639999999</v>
      </c>
      <c r="D71" s="289">
        <v>9784.4590872000008</v>
      </c>
      <c r="E71" s="289">
        <v>10958.594177664001</v>
      </c>
      <c r="F71" s="290">
        <v>9565.4599999999991</v>
      </c>
      <c r="G71" s="291">
        <v>-2.5814496741400753E-2</v>
      </c>
    </row>
    <row r="72" spans="1:7">
      <c r="A72" s="182" t="s">
        <v>1600</v>
      </c>
      <c r="B72" s="275" t="s">
        <v>1599</v>
      </c>
      <c r="C72" s="93">
        <v>1657.5120000000002</v>
      </c>
      <c r="D72" s="289">
        <v>1740.3876000000002</v>
      </c>
      <c r="E72" s="289">
        <v>1949.2341120000006</v>
      </c>
      <c r="F72" s="290">
        <v>2323.1</v>
      </c>
      <c r="G72" s="291">
        <v>-0.28650854461710634</v>
      </c>
    </row>
    <row r="73" spans="1:7">
      <c r="A73" s="182" t="s">
        <v>1949</v>
      </c>
      <c r="B73" s="275" t="s">
        <v>1948</v>
      </c>
      <c r="C73" s="93">
        <v>1906.1388000000002</v>
      </c>
      <c r="D73" s="289">
        <v>2001.4457400000003</v>
      </c>
      <c r="E73" s="289">
        <v>2241.6192288000007</v>
      </c>
      <c r="F73" s="290">
        <v>2850.83</v>
      </c>
      <c r="G73" s="291">
        <v>-0.33137409105418414</v>
      </c>
    </row>
    <row r="74" spans="1:7">
      <c r="A74" s="182" t="s">
        <v>1954</v>
      </c>
      <c r="B74" s="275" t="s">
        <v>1953</v>
      </c>
      <c r="C74" s="93">
        <v>1906.1388000000002</v>
      </c>
      <c r="D74" s="289">
        <v>2001.4457400000003</v>
      </c>
      <c r="E74" s="289">
        <v>2241.6192288000007</v>
      </c>
      <c r="F74" s="290">
        <v>2720.78</v>
      </c>
      <c r="G74" s="291">
        <v>-0.29941457964260249</v>
      </c>
    </row>
    <row r="75" spans="1:7">
      <c r="A75" s="182" t="s">
        <v>2524</v>
      </c>
      <c r="B75" s="275" t="s">
        <v>2523</v>
      </c>
      <c r="C75" s="93">
        <v>4301.2436400000006</v>
      </c>
      <c r="D75" s="289">
        <v>4516.3058220000012</v>
      </c>
      <c r="E75" s="289">
        <v>5058.2625206400016</v>
      </c>
      <c r="F75" s="290">
        <v>8625.5400000000009</v>
      </c>
      <c r="G75" s="291">
        <v>-0.50133630590084788</v>
      </c>
    </row>
    <row r="76" spans="1:7">
      <c r="A76" s="182" t="s">
        <v>1310</v>
      </c>
      <c r="B76" s="275" t="s">
        <v>2518</v>
      </c>
      <c r="C76" s="93">
        <v>1101.4167239999999</v>
      </c>
      <c r="D76" s="289">
        <v>1156.4875602</v>
      </c>
      <c r="E76" s="289">
        <v>1295.2660674240001</v>
      </c>
      <c r="F76" s="290">
        <v>1080.21</v>
      </c>
      <c r="G76" s="291">
        <v>1.963203821479147E-2</v>
      </c>
    </row>
    <row r="77" spans="1:7">
      <c r="A77" s="182" t="s">
        <v>26</v>
      </c>
      <c r="B77" s="275" t="s">
        <v>25</v>
      </c>
      <c r="C77" s="93">
        <v>4301.2436400000006</v>
      </c>
      <c r="D77" s="289">
        <v>4516.3058220000012</v>
      </c>
      <c r="E77" s="289">
        <v>5058.2625206400016</v>
      </c>
      <c r="F77" s="290">
        <v>8625.5400000000009</v>
      </c>
      <c r="G77" s="291">
        <v>-0.50133630590084788</v>
      </c>
    </row>
    <row r="78" spans="1:7">
      <c r="A78" s="182" t="s">
        <v>51</v>
      </c>
      <c r="B78" s="275" t="s">
        <v>50</v>
      </c>
      <c r="C78" s="93">
        <v>1139.5395000000001</v>
      </c>
      <c r="D78" s="289">
        <v>1196.5164750000001</v>
      </c>
      <c r="E78" s="289">
        <v>1340.0984520000002</v>
      </c>
      <c r="F78" s="290">
        <v>1117.46</v>
      </c>
      <c r="G78" s="291">
        <v>1.9758649079161719E-2</v>
      </c>
    </row>
    <row r="79" spans="1:7">
      <c r="A79" s="182" t="s">
        <v>68</v>
      </c>
      <c r="B79" s="275" t="s">
        <v>66</v>
      </c>
      <c r="C79" s="93">
        <v>4612.0271400000001</v>
      </c>
      <c r="D79" s="289">
        <v>4842.6284970000006</v>
      </c>
      <c r="E79" s="289">
        <v>5423.7439166400009</v>
      </c>
      <c r="F79" s="290">
        <v>13509.48</v>
      </c>
      <c r="G79" s="291">
        <v>-0.65860809298359368</v>
      </c>
    </row>
    <row r="80" spans="1:7">
      <c r="A80" s="182" t="s">
        <v>1293</v>
      </c>
      <c r="B80" s="275" t="s">
        <v>2092</v>
      </c>
      <c r="C80" s="93">
        <v>3729.402</v>
      </c>
      <c r="D80" s="289">
        <v>3915.8721</v>
      </c>
      <c r="E80" s="289">
        <v>4385.7767520000007</v>
      </c>
      <c r="F80" s="290">
        <v>4413.1899999999996</v>
      </c>
      <c r="G80" s="291">
        <v>-0.15494189010670278</v>
      </c>
    </row>
    <row r="81" spans="1:7">
      <c r="A81" s="182" t="s">
        <v>1294</v>
      </c>
      <c r="B81" s="275" t="s">
        <v>2093</v>
      </c>
      <c r="C81" s="93">
        <v>3685.8923100000002</v>
      </c>
      <c r="D81" s="289">
        <v>3870.1869255000001</v>
      </c>
      <c r="E81" s="289">
        <v>4334.6093565600004</v>
      </c>
      <c r="F81" s="290">
        <v>3531.14</v>
      </c>
      <c r="G81" s="291">
        <v>4.3825028177868992E-2</v>
      </c>
    </row>
    <row r="82" spans="1:7">
      <c r="A82" s="182" t="s">
        <v>1312</v>
      </c>
      <c r="B82" s="275" t="s">
        <v>1918</v>
      </c>
      <c r="C82" s="93">
        <v>290.06460000000004</v>
      </c>
      <c r="D82" s="289">
        <v>304.56783000000007</v>
      </c>
      <c r="E82" s="289">
        <v>341.11596960000008</v>
      </c>
      <c r="F82" s="290">
        <v>373.5</v>
      </c>
      <c r="G82" s="291">
        <v>-0.22338795180722881</v>
      </c>
    </row>
    <row r="83" spans="1:7">
      <c r="A83" s="182" t="s">
        <v>1306</v>
      </c>
      <c r="B83" s="275" t="s">
        <v>1943</v>
      </c>
      <c r="C83" s="93">
        <v>2071.8900000000003</v>
      </c>
      <c r="D83" s="289">
        <v>2175.4845000000005</v>
      </c>
      <c r="E83" s="289">
        <v>2436.5426400000006</v>
      </c>
      <c r="F83" s="290">
        <v>2161.7800000000002</v>
      </c>
      <c r="G83" s="291">
        <v>-4.1581474525622344E-2</v>
      </c>
    </row>
    <row r="84" spans="1:7">
      <c r="A84" s="182" t="s">
        <v>1307</v>
      </c>
      <c r="B84" s="275" t="s">
        <v>1942</v>
      </c>
      <c r="C84" s="93">
        <v>6630.0480000000007</v>
      </c>
      <c r="D84" s="289">
        <v>6961.550400000001</v>
      </c>
      <c r="E84" s="289">
        <v>7796.9364480000022</v>
      </c>
      <c r="F84" s="290">
        <v>12648.06</v>
      </c>
      <c r="G84" s="291">
        <v>-0.47580514323935835</v>
      </c>
    </row>
    <row r="85" spans="1:7">
      <c r="A85" s="182" t="s">
        <v>1309</v>
      </c>
      <c r="B85" s="275" t="s">
        <v>1945</v>
      </c>
      <c r="C85" s="93">
        <v>6630.0480000000007</v>
      </c>
      <c r="D85" s="289">
        <v>6961.550400000001</v>
      </c>
      <c r="E85" s="289">
        <v>7796.9364480000022</v>
      </c>
      <c r="F85" s="290">
        <v>12648.06</v>
      </c>
      <c r="G85" s="291">
        <v>-0.47580514323935835</v>
      </c>
    </row>
    <row r="86" spans="1:7">
      <c r="A86" s="182" t="s">
        <v>1308</v>
      </c>
      <c r="B86" s="275" t="s">
        <v>1944</v>
      </c>
      <c r="C86" s="93">
        <v>6630.0480000000007</v>
      </c>
      <c r="D86" s="289">
        <v>6961.550400000001</v>
      </c>
      <c r="E86" s="289">
        <v>7796.9364480000022</v>
      </c>
      <c r="F86" s="290">
        <v>12648.06</v>
      </c>
      <c r="G86" s="291">
        <v>-0.47580514323935835</v>
      </c>
    </row>
    <row r="87" spans="1:7">
      <c r="A87" s="182" t="s">
        <v>1445</v>
      </c>
      <c r="B87" s="275" t="s">
        <v>1444</v>
      </c>
      <c r="C87" s="93">
        <v>9984.0235320000011</v>
      </c>
      <c r="D87" s="289">
        <v>10483.224708600001</v>
      </c>
      <c r="E87" s="289">
        <v>11741.211673632002</v>
      </c>
      <c r="F87" s="290">
        <v>9565.4599999999991</v>
      </c>
      <c r="G87" s="291">
        <v>4.3757804852040776E-2</v>
      </c>
    </row>
    <row r="88" spans="1:7">
      <c r="A88" s="182">
        <v>1382925</v>
      </c>
      <c r="B88" s="275" t="s">
        <v>2502</v>
      </c>
      <c r="C88" s="93">
        <v>7054.3710720000008</v>
      </c>
      <c r="D88" s="289">
        <v>7407.0896256000015</v>
      </c>
      <c r="E88" s="289">
        <v>8295.940380672002</v>
      </c>
      <c r="F88" s="290">
        <v>5519.95</v>
      </c>
      <c r="G88" s="291">
        <v>0.27797734979483529</v>
      </c>
    </row>
    <row r="89" spans="1:7">
      <c r="A89" s="182" t="s">
        <v>1474</v>
      </c>
      <c r="B89" s="275" t="s">
        <v>1386</v>
      </c>
      <c r="C89" s="93">
        <v>4181.4883980000004</v>
      </c>
      <c r="D89" s="289">
        <v>4390.5628179000005</v>
      </c>
      <c r="E89" s="289">
        <v>4917.4303560480012</v>
      </c>
      <c r="F89" s="290">
        <v>4005.93</v>
      </c>
      <c r="G89" s="291">
        <v>4.3824629486785983E-2</v>
      </c>
    </row>
    <row r="90" spans="1:7">
      <c r="A90" s="182" t="s">
        <v>1387</v>
      </c>
      <c r="B90" s="275" t="s">
        <v>1386</v>
      </c>
      <c r="C90" s="93">
        <v>4170.3001920000006</v>
      </c>
      <c r="D90" s="289">
        <v>4378.8152016000013</v>
      </c>
      <c r="E90" s="289">
        <v>4904.273025792002</v>
      </c>
      <c r="F90" s="290">
        <v>3995.51</v>
      </c>
      <c r="G90" s="291">
        <v>4.374665361868707E-2</v>
      </c>
    </row>
    <row r="91" spans="1:7">
      <c r="A91" s="182" t="s">
        <v>1495</v>
      </c>
      <c r="B91" s="275" t="s">
        <v>1494</v>
      </c>
      <c r="C91" s="93">
        <v>1864.701</v>
      </c>
      <c r="D91" s="289">
        <v>1957.93605</v>
      </c>
      <c r="E91" s="289">
        <v>2192.8883760000003</v>
      </c>
      <c r="F91" s="290">
        <v>6226.91</v>
      </c>
      <c r="G91" s="291">
        <v>-0.70054152059368124</v>
      </c>
    </row>
    <row r="92" spans="1:7">
      <c r="A92" s="182" t="s">
        <v>1463</v>
      </c>
      <c r="B92" s="275" t="s">
        <v>1462</v>
      </c>
      <c r="C92" s="93">
        <v>11825.104986</v>
      </c>
      <c r="D92" s="289">
        <v>12416.360235300001</v>
      </c>
      <c r="E92" s="289">
        <v>13906.323463536002</v>
      </c>
      <c r="F92" s="290">
        <v>11329.15</v>
      </c>
      <c r="G92" s="291">
        <v>4.377689288251993E-2</v>
      </c>
    </row>
    <row r="93" spans="1:7">
      <c r="A93" s="182" t="s">
        <v>1482</v>
      </c>
      <c r="B93" s="275" t="s">
        <v>1481</v>
      </c>
      <c r="C93" s="93">
        <v>10482.520266000001</v>
      </c>
      <c r="D93" s="289">
        <v>11006.646279300003</v>
      </c>
      <c r="E93" s="289">
        <v>12327.443832816005</v>
      </c>
      <c r="F93" s="290">
        <v>10042.75</v>
      </c>
      <c r="G93" s="291">
        <v>4.3789825097707437E-2</v>
      </c>
    </row>
    <row r="94" spans="1:7">
      <c r="A94" s="182" t="s">
        <v>1503</v>
      </c>
      <c r="B94" s="275" t="s">
        <v>1502</v>
      </c>
      <c r="C94" s="93">
        <v>10761.811038</v>
      </c>
      <c r="D94" s="289">
        <v>11299.901589900001</v>
      </c>
      <c r="E94" s="289">
        <v>12655.889780688001</v>
      </c>
      <c r="F94" s="290">
        <v>10310.370000000001</v>
      </c>
      <c r="G94" s="291">
        <v>4.3785144277072405E-2</v>
      </c>
    </row>
    <row r="95" spans="1:7">
      <c r="A95" s="182" t="s">
        <v>1507</v>
      </c>
      <c r="B95" s="275" t="s">
        <v>1506</v>
      </c>
      <c r="C95" s="93">
        <v>6831.8500860000004</v>
      </c>
      <c r="D95" s="289">
        <v>7173.442590300001</v>
      </c>
      <c r="E95" s="289">
        <v>8034.2557011360022</v>
      </c>
      <c r="F95" s="290">
        <v>6545.37</v>
      </c>
      <c r="G95" s="291">
        <v>4.376835625793507E-2</v>
      </c>
    </row>
    <row r="96" spans="1:7">
      <c r="A96" s="182" t="s">
        <v>1501</v>
      </c>
      <c r="B96" s="275" t="s">
        <v>1500</v>
      </c>
      <c r="C96" s="93">
        <v>10761.811038</v>
      </c>
      <c r="D96" s="289">
        <v>11299.901589900001</v>
      </c>
      <c r="E96" s="289">
        <v>12655.889780688001</v>
      </c>
      <c r="F96" s="290">
        <v>10310.370000000001</v>
      </c>
      <c r="G96" s="291">
        <v>4.3785144277072405E-2</v>
      </c>
    </row>
    <row r="97" spans="1:7">
      <c r="A97" s="182" t="s">
        <v>1505</v>
      </c>
      <c r="B97" s="275" t="s">
        <v>1504</v>
      </c>
      <c r="C97" s="93">
        <v>10761.811038</v>
      </c>
      <c r="D97" s="289">
        <v>11299.901589900001</v>
      </c>
      <c r="E97" s="289">
        <v>12655.889780688001</v>
      </c>
      <c r="F97" s="290">
        <v>10310.370000000001</v>
      </c>
      <c r="G97" s="291">
        <v>4.3785144277072405E-2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H172"/>
  <sheetViews>
    <sheetView tabSelected="1" workbookViewId="0">
      <selection activeCell="I4" sqref="I4"/>
    </sheetView>
  </sheetViews>
  <sheetFormatPr defaultColWidth="8.85546875" defaultRowHeight="15"/>
  <cols>
    <col min="1" max="1" width="12.28515625" style="101" customWidth="1"/>
    <col min="2" max="2" width="58.42578125" style="101" customWidth="1"/>
    <col min="3" max="3" width="24.140625" customWidth="1"/>
    <col min="4" max="4" width="24.140625" style="101" customWidth="1"/>
    <col min="5" max="5" width="14.42578125" customWidth="1"/>
    <col min="6" max="6" width="6.7109375" hidden="1" customWidth="1"/>
    <col min="7" max="7" width="8.85546875" hidden="1" customWidth="1"/>
    <col min="8" max="8" width="12.7109375" customWidth="1"/>
  </cols>
  <sheetData>
    <row r="1" spans="1:8" s="101" customFormat="1" ht="16.5">
      <c r="A1" s="52" t="s">
        <v>1346</v>
      </c>
      <c r="B1" s="53" t="s">
        <v>14</v>
      </c>
    </row>
    <row r="2" spans="1:8" s="101" customFormat="1">
      <c r="A2" s="50" t="s">
        <v>1347</v>
      </c>
      <c r="B2" s="99">
        <v>41446</v>
      </c>
    </row>
    <row r="3" spans="1:8" s="101" customFormat="1">
      <c r="A3" s="50" t="s">
        <v>1348</v>
      </c>
      <c r="B3" s="51" t="s">
        <v>20</v>
      </c>
      <c r="C3" s="1"/>
      <c r="D3" s="1"/>
    </row>
    <row r="4" spans="1:8" s="101" customFormat="1"/>
    <row r="5" spans="1:8" s="101" customFormat="1">
      <c r="A5" s="160" t="s">
        <v>3035</v>
      </c>
      <c r="B5" s="104" t="s">
        <v>1287</v>
      </c>
    </row>
    <row r="7" spans="1:8" s="95" customFormat="1" ht="45">
      <c r="A7" s="213" t="s">
        <v>1288</v>
      </c>
      <c r="B7" s="213" t="s">
        <v>2527</v>
      </c>
      <c r="C7" s="213" t="s">
        <v>2528</v>
      </c>
      <c r="D7" s="213" t="s">
        <v>1345</v>
      </c>
      <c r="E7" s="213" t="s">
        <v>3370</v>
      </c>
      <c r="H7" s="63" t="s">
        <v>1371</v>
      </c>
    </row>
    <row r="8" spans="1:8">
      <c r="A8" s="28" t="s">
        <v>1036</v>
      </c>
      <c r="B8" s="103" t="s">
        <v>1035</v>
      </c>
      <c r="C8" s="273">
        <v>20782.522270400001</v>
      </c>
      <c r="D8" s="389"/>
      <c r="E8" s="391">
        <v>27225.104174224001</v>
      </c>
      <c r="F8" s="102"/>
      <c r="G8" s="102">
        <v>21066.5</v>
      </c>
      <c r="H8" s="180">
        <v>-1.3480062165048741E-2</v>
      </c>
    </row>
    <row r="9" spans="1:8" ht="15.75" customHeight="1">
      <c r="A9" s="28" t="s">
        <v>996</v>
      </c>
      <c r="B9" s="103" t="s">
        <v>995</v>
      </c>
      <c r="C9" s="273">
        <v>36054.302834000002</v>
      </c>
      <c r="D9" s="389"/>
      <c r="E9" s="391">
        <v>47231.136712540007</v>
      </c>
      <c r="F9" s="102"/>
      <c r="G9" s="102">
        <v>89718.299999999988</v>
      </c>
      <c r="H9" s="180">
        <v>-0.5981388096519884</v>
      </c>
    </row>
    <row r="10" spans="1:8">
      <c r="A10" s="28" t="s">
        <v>1016</v>
      </c>
      <c r="B10" s="103" t="s">
        <v>1015</v>
      </c>
      <c r="C10" s="273">
        <v>96334.457780000012</v>
      </c>
      <c r="D10" s="389"/>
      <c r="E10" s="391">
        <v>126198.13969180002</v>
      </c>
      <c r="F10" s="102"/>
      <c r="G10" s="102">
        <v>276469.89999999997</v>
      </c>
      <c r="H10" s="180">
        <v>-0.65155534913565638</v>
      </c>
    </row>
    <row r="11" spans="1:8">
      <c r="A11" s="28" t="s">
        <v>1020</v>
      </c>
      <c r="B11" s="103" t="s">
        <v>1019</v>
      </c>
      <c r="C11" s="273">
        <v>39119.566640000005</v>
      </c>
      <c r="D11" s="389"/>
      <c r="E11" s="391">
        <v>51246.632298400007</v>
      </c>
      <c r="F11" s="102"/>
      <c r="G11" s="102">
        <v>109508</v>
      </c>
      <c r="H11" s="180">
        <v>-0.6427697826642802</v>
      </c>
    </row>
    <row r="12" spans="1:8">
      <c r="A12" s="21" t="s">
        <v>1130</v>
      </c>
      <c r="B12" s="103" t="s">
        <v>1129</v>
      </c>
      <c r="C12" s="273">
        <v>35584.666039999996</v>
      </c>
      <c r="D12" s="389"/>
      <c r="E12" s="391">
        <v>46615.912512399998</v>
      </c>
      <c r="F12" s="102"/>
      <c r="G12" s="102">
        <v>108497.2</v>
      </c>
      <c r="H12" s="180">
        <v>-0.67202226380035612</v>
      </c>
    </row>
    <row r="13" spans="1:8">
      <c r="A13" s="21" t="s">
        <v>1138</v>
      </c>
      <c r="B13" s="103" t="s">
        <v>1137</v>
      </c>
      <c r="C13" s="273">
        <v>90409.291060000003</v>
      </c>
      <c r="D13" s="389"/>
      <c r="E13" s="391">
        <v>118436.1712886</v>
      </c>
      <c r="F13" s="102"/>
      <c r="G13" s="102">
        <v>377652.8</v>
      </c>
      <c r="H13" s="180">
        <v>-0.7606020899090381</v>
      </c>
    </row>
    <row r="14" spans="1:8">
      <c r="A14" s="21" t="s">
        <v>1158</v>
      </c>
      <c r="B14" s="103" t="s">
        <v>1157</v>
      </c>
      <c r="C14" s="273">
        <v>21354.166195999998</v>
      </c>
      <c r="D14" s="389"/>
      <c r="E14" s="391">
        <v>27973.95771676</v>
      </c>
      <c r="F14" s="102"/>
      <c r="G14" s="102">
        <v>25322.5</v>
      </c>
      <c r="H14" s="180">
        <v>-0.15671177032283548</v>
      </c>
    </row>
    <row r="15" spans="1:8">
      <c r="A15" s="21" t="s">
        <v>1164</v>
      </c>
      <c r="B15" s="103" t="s">
        <v>1163</v>
      </c>
      <c r="C15" s="273">
        <v>49283.584165200002</v>
      </c>
      <c r="D15" s="389"/>
      <c r="E15" s="391">
        <v>64561.495256412003</v>
      </c>
      <c r="F15" s="102"/>
      <c r="G15" s="102">
        <v>49685.299999999996</v>
      </c>
      <c r="H15" s="180">
        <v>-8.0852049761195761E-3</v>
      </c>
    </row>
    <row r="16" spans="1:8">
      <c r="A16" s="21" t="s">
        <v>1174</v>
      </c>
      <c r="B16" s="103" t="s">
        <v>1173</v>
      </c>
      <c r="C16" s="273">
        <v>4140.8835600000002</v>
      </c>
      <c r="D16" s="389"/>
      <c r="E16" s="391">
        <v>5424.5574636000001</v>
      </c>
      <c r="F16" s="102"/>
      <c r="G16" s="102">
        <v>12490.1</v>
      </c>
      <c r="H16" s="180">
        <v>-0.66846674085876012</v>
      </c>
    </row>
    <row r="17" spans="1:8">
      <c r="A17" s="28" t="s">
        <v>1214</v>
      </c>
      <c r="B17" s="103" t="s">
        <v>1213</v>
      </c>
      <c r="C17" s="273">
        <v>13447.771854000001</v>
      </c>
      <c r="D17" s="389"/>
      <c r="E17" s="391">
        <v>17616.581128740003</v>
      </c>
      <c r="F17" s="102"/>
      <c r="G17" s="102">
        <v>37034.9</v>
      </c>
      <c r="H17" s="180">
        <v>-0.63688920844932762</v>
      </c>
    </row>
    <row r="18" spans="1:8">
      <c r="A18" s="28" t="s">
        <v>1228</v>
      </c>
      <c r="B18" s="103" t="s">
        <v>1227</v>
      </c>
      <c r="C18" s="273">
        <v>36054.302834000002</v>
      </c>
      <c r="D18" s="389"/>
      <c r="E18" s="391">
        <v>47231.136712540007</v>
      </c>
      <c r="F18" s="102"/>
      <c r="G18" s="102">
        <v>90184.5</v>
      </c>
      <c r="H18" s="180">
        <v>-0.60021619198421017</v>
      </c>
    </row>
    <row r="19" spans="1:8">
      <c r="A19" s="28" t="s">
        <v>1278</v>
      </c>
      <c r="B19" s="103" t="s">
        <v>1277</v>
      </c>
      <c r="C19" s="273">
        <v>20782.522270400001</v>
      </c>
      <c r="D19" s="389"/>
      <c r="E19" s="391">
        <v>27225.104174224001</v>
      </c>
      <c r="F19" s="102"/>
      <c r="G19" s="102">
        <v>36318.800000000003</v>
      </c>
      <c r="H19" s="180">
        <v>-0.42777508424287147</v>
      </c>
    </row>
    <row r="20" spans="1:8">
      <c r="A20" s="28" t="s">
        <v>419</v>
      </c>
      <c r="B20" s="103" t="s">
        <v>418</v>
      </c>
      <c r="C20" s="273">
        <v>1540.2066899999998</v>
      </c>
      <c r="D20" s="389"/>
      <c r="E20" s="391">
        <v>2017.6707638999997</v>
      </c>
      <c r="F20" s="102"/>
      <c r="G20" s="102">
        <v>4202.8</v>
      </c>
      <c r="H20" s="180">
        <v>-0.63352843580470164</v>
      </c>
    </row>
    <row r="21" spans="1:8">
      <c r="A21" s="28" t="s">
        <v>231</v>
      </c>
      <c r="B21" s="103" t="s">
        <v>230</v>
      </c>
      <c r="C21" s="273">
        <v>4612.2036400000006</v>
      </c>
      <c r="D21" s="389"/>
      <c r="E21" s="391">
        <v>6041.986768400001</v>
      </c>
      <c r="F21" s="102"/>
      <c r="G21" s="102">
        <v>7501.2</v>
      </c>
      <c r="H21" s="180">
        <v>-0.38513789260384995</v>
      </c>
    </row>
    <row r="22" spans="1:8">
      <c r="A22" s="28" t="s">
        <v>237</v>
      </c>
      <c r="B22" s="103" t="s">
        <v>236</v>
      </c>
      <c r="C22" s="273">
        <v>15822.888400000002</v>
      </c>
      <c r="D22" s="389"/>
      <c r="E22" s="391">
        <v>20727.983804000003</v>
      </c>
      <c r="F22" s="102"/>
      <c r="G22" s="102">
        <v>33780.6</v>
      </c>
      <c r="H22" s="180">
        <v>-0.53159836118955839</v>
      </c>
    </row>
    <row r="23" spans="1:8">
      <c r="A23" s="28" t="s">
        <v>233</v>
      </c>
      <c r="B23" s="103" t="s">
        <v>232</v>
      </c>
      <c r="C23" s="273">
        <v>8804.9324087999994</v>
      </c>
      <c r="D23" s="389"/>
      <c r="E23" s="391">
        <v>11534.461455528</v>
      </c>
      <c r="F23" s="102"/>
      <c r="G23" s="102">
        <v>31226.999999999996</v>
      </c>
      <c r="H23" s="180">
        <v>-0.71803463641079834</v>
      </c>
    </row>
    <row r="24" spans="1:8">
      <c r="A24" s="28" t="s">
        <v>229</v>
      </c>
      <c r="B24" s="103" t="s">
        <v>228</v>
      </c>
      <c r="C24" s="273">
        <v>32302.25834</v>
      </c>
      <c r="D24" s="389"/>
      <c r="E24" s="391">
        <v>42315.9584254</v>
      </c>
      <c r="F24" s="102"/>
      <c r="G24" s="102">
        <v>52559.5</v>
      </c>
      <c r="H24" s="180">
        <v>-0.38541541795488921</v>
      </c>
    </row>
    <row r="25" spans="1:8">
      <c r="A25" s="28" t="s">
        <v>273</v>
      </c>
      <c r="B25" s="103" t="s">
        <v>272</v>
      </c>
      <c r="C25" s="273">
        <v>8147.1042400000015</v>
      </c>
      <c r="D25" s="389"/>
      <c r="E25" s="391">
        <v>10672.706554400002</v>
      </c>
      <c r="F25" s="102"/>
      <c r="G25" s="102">
        <v>18273.5</v>
      </c>
      <c r="H25" s="180">
        <v>-0.55415742796946399</v>
      </c>
    </row>
    <row r="26" spans="1:8">
      <c r="A26" s="28" t="s">
        <v>277</v>
      </c>
      <c r="B26" s="103" t="s">
        <v>276</v>
      </c>
      <c r="C26" s="273">
        <v>32302.25834</v>
      </c>
      <c r="D26" s="389"/>
      <c r="E26" s="391">
        <v>42315.9584254</v>
      </c>
      <c r="F26" s="102"/>
      <c r="G26" s="102">
        <v>52559.5</v>
      </c>
      <c r="H26" s="180">
        <v>-0.38541541795488921</v>
      </c>
    </row>
    <row r="27" spans="1:8">
      <c r="A27" s="28" t="s">
        <v>281</v>
      </c>
      <c r="B27" s="103" t="s">
        <v>280</v>
      </c>
      <c r="C27" s="273">
        <v>8448.4124339999998</v>
      </c>
      <c r="D27" s="389"/>
      <c r="E27" s="391">
        <v>11067.420288540001</v>
      </c>
      <c r="F27" s="102"/>
      <c r="G27" s="102">
        <v>79318.399999999994</v>
      </c>
      <c r="H27" s="180">
        <v>-0.89348735685540814</v>
      </c>
    </row>
    <row r="28" spans="1:8">
      <c r="A28" s="21" t="s">
        <v>831</v>
      </c>
      <c r="B28" s="103" t="s">
        <v>830</v>
      </c>
      <c r="C28" s="273">
        <v>1540.2066899999998</v>
      </c>
      <c r="D28" s="389"/>
      <c r="E28" s="391">
        <v>2017.6707638999997</v>
      </c>
      <c r="F28" s="102"/>
      <c r="G28" s="102">
        <v>5122.6000000000004</v>
      </c>
      <c r="H28" s="180">
        <v>-0.69933106430328351</v>
      </c>
    </row>
    <row r="29" spans="1:8">
      <c r="A29" s="21" t="s">
        <v>2292</v>
      </c>
      <c r="B29" s="103" t="s">
        <v>2289</v>
      </c>
      <c r="C29" s="273">
        <v>722.80300839999995</v>
      </c>
      <c r="D29" s="389"/>
      <c r="E29" s="391">
        <v>946.87194100399995</v>
      </c>
      <c r="F29" s="102"/>
      <c r="G29" s="102">
        <v>833.64</v>
      </c>
      <c r="H29" s="180">
        <v>-0.13295546230987002</v>
      </c>
    </row>
    <row r="30" spans="1:8">
      <c r="A30" s="21" t="s">
        <v>2296</v>
      </c>
      <c r="B30" s="103" t="s">
        <v>2293</v>
      </c>
      <c r="C30" s="273">
        <v>602.27973080000004</v>
      </c>
      <c r="D30" s="389"/>
      <c r="E30" s="391">
        <v>788.98644734800007</v>
      </c>
      <c r="F30" s="102"/>
      <c r="G30" s="102">
        <v>681.67</v>
      </c>
      <c r="H30" s="180">
        <v>-0.11646437308375009</v>
      </c>
    </row>
    <row r="31" spans="1:8">
      <c r="A31" s="21" t="s">
        <v>1360</v>
      </c>
      <c r="B31" s="103" t="s">
        <v>1751</v>
      </c>
      <c r="C31" s="273">
        <v>3443.3298416000002</v>
      </c>
      <c r="D31" s="389"/>
      <c r="E31" s="391">
        <v>4510.7620924960002</v>
      </c>
      <c r="F31" s="102"/>
      <c r="G31" s="102">
        <v>3988.43</v>
      </c>
      <c r="H31" s="180">
        <v>-0.13667035861228594</v>
      </c>
    </row>
    <row r="32" spans="1:8">
      <c r="A32" s="21" t="s">
        <v>1361</v>
      </c>
      <c r="B32" s="103" t="s">
        <v>1752</v>
      </c>
      <c r="C32" s="273">
        <v>3443.3298416000002</v>
      </c>
      <c r="D32" s="389"/>
      <c r="E32" s="391">
        <v>4510.7620924960002</v>
      </c>
      <c r="F32" s="102"/>
      <c r="G32" s="102">
        <v>3988.43</v>
      </c>
      <c r="H32" s="180">
        <v>-0.13667035861228594</v>
      </c>
    </row>
    <row r="33" spans="1:8">
      <c r="A33" s="21" t="s">
        <v>1359</v>
      </c>
      <c r="B33" s="103" t="s">
        <v>1749</v>
      </c>
      <c r="C33" s="273">
        <v>3443.3298416000002</v>
      </c>
      <c r="D33" s="389"/>
      <c r="E33" s="391">
        <v>4510.7620924960002</v>
      </c>
      <c r="F33" s="102"/>
      <c r="G33" s="102">
        <v>3988.43</v>
      </c>
      <c r="H33" s="180">
        <v>-0.13667035861228594</v>
      </c>
    </row>
    <row r="34" spans="1:8">
      <c r="A34" s="21" t="s">
        <v>1358</v>
      </c>
      <c r="B34" s="103" t="s">
        <v>1750</v>
      </c>
      <c r="C34" s="273">
        <v>3770.5606400000001</v>
      </c>
      <c r="D34" s="389"/>
      <c r="E34" s="391">
        <v>4939.4344384000005</v>
      </c>
      <c r="F34" s="102"/>
      <c r="G34" s="102">
        <v>4231.8599999999997</v>
      </c>
      <c r="H34" s="180">
        <v>-0.10900629037822603</v>
      </c>
    </row>
    <row r="35" spans="1:8">
      <c r="A35" s="21" t="s">
        <v>1363</v>
      </c>
      <c r="B35" s="103" t="s">
        <v>1748</v>
      </c>
      <c r="C35" s="273">
        <v>211.42072160000004</v>
      </c>
      <c r="D35" s="389"/>
      <c r="E35" s="391">
        <v>276.96114529600004</v>
      </c>
      <c r="F35" s="102"/>
      <c r="G35" s="102">
        <v>284.29000000000002</v>
      </c>
      <c r="H35" s="180">
        <v>-0.25632023075029015</v>
      </c>
    </row>
    <row r="36" spans="1:8">
      <c r="A36" s="21" t="s">
        <v>1746</v>
      </c>
      <c r="B36" s="103" t="s">
        <v>1745</v>
      </c>
      <c r="C36" s="273">
        <v>2901.6484068</v>
      </c>
      <c r="D36" s="389"/>
      <c r="E36" s="391">
        <v>3801.1594129079999</v>
      </c>
      <c r="F36" s="102"/>
      <c r="G36" s="102">
        <v>5204.79</v>
      </c>
      <c r="H36" s="180">
        <v>-0.44250423037240694</v>
      </c>
    </row>
    <row r="37" spans="1:8">
      <c r="A37" s="21" t="s">
        <v>1362</v>
      </c>
      <c r="B37" s="103" t="s">
        <v>1747</v>
      </c>
      <c r="C37" s="273">
        <v>5373.0489120000002</v>
      </c>
      <c r="D37" s="389"/>
      <c r="E37" s="391">
        <v>7038.6940747200006</v>
      </c>
      <c r="F37" s="102"/>
      <c r="G37" s="102">
        <v>7229.01</v>
      </c>
      <c r="H37" s="180">
        <v>-0.25673793340996898</v>
      </c>
    </row>
    <row r="38" spans="1:8">
      <c r="A38" s="21" t="s">
        <v>1736</v>
      </c>
      <c r="B38" s="103" t="s">
        <v>1741</v>
      </c>
      <c r="C38" s="273">
        <v>966.87947839999993</v>
      </c>
      <c r="D38" s="389"/>
      <c r="E38" s="391">
        <v>1266.6121167039998</v>
      </c>
      <c r="F38" s="102"/>
      <c r="G38" s="102">
        <v>1300.99</v>
      </c>
      <c r="H38" s="180">
        <v>-0.25681252092637152</v>
      </c>
    </row>
    <row r="39" spans="1:8">
      <c r="A39" s="21" t="s">
        <v>1738</v>
      </c>
      <c r="B39" s="103" t="s">
        <v>1737</v>
      </c>
      <c r="C39" s="273">
        <v>966.87947839999993</v>
      </c>
      <c r="D39" s="389"/>
      <c r="E39" s="391">
        <v>1266.6121167039998</v>
      </c>
      <c r="F39" s="102"/>
      <c r="G39" s="102">
        <v>1300.99</v>
      </c>
      <c r="H39" s="180">
        <v>-0.25681252092637152</v>
      </c>
    </row>
    <row r="40" spans="1:8">
      <c r="A40" s="21" t="s">
        <v>1740</v>
      </c>
      <c r="B40" s="103" t="s">
        <v>1739</v>
      </c>
      <c r="C40" s="273">
        <v>966.87947839999993</v>
      </c>
      <c r="D40" s="389"/>
      <c r="E40" s="391">
        <v>1266.6121167039998</v>
      </c>
      <c r="F40" s="102"/>
      <c r="G40" s="102">
        <v>1300.99</v>
      </c>
      <c r="H40" s="180">
        <v>-0.25681252092637152</v>
      </c>
    </row>
    <row r="41" spans="1:8">
      <c r="A41" s="21" t="s">
        <v>1742</v>
      </c>
      <c r="B41" s="103" t="s">
        <v>1741</v>
      </c>
      <c r="C41" s="273">
        <v>966.87947839999993</v>
      </c>
      <c r="D41" s="389"/>
      <c r="E41" s="391">
        <v>1266.6121167039998</v>
      </c>
      <c r="F41" s="102"/>
      <c r="G41" s="102">
        <v>1300.99</v>
      </c>
      <c r="H41" s="180">
        <v>-0.25681252092637152</v>
      </c>
    </row>
    <row r="42" spans="1:8">
      <c r="A42" s="21" t="s">
        <v>1357</v>
      </c>
      <c r="B42" s="103" t="s">
        <v>1957</v>
      </c>
      <c r="C42" s="273">
        <v>780.37138959999993</v>
      </c>
      <c r="D42" s="389"/>
      <c r="E42" s="391">
        <v>1022.286520376</v>
      </c>
      <c r="F42" s="102"/>
      <c r="G42" s="102">
        <v>1049.6300000000001</v>
      </c>
      <c r="H42" s="180">
        <v>-0.25652716709697715</v>
      </c>
    </row>
    <row r="43" spans="1:8">
      <c r="A43" s="21" t="s">
        <v>1963</v>
      </c>
      <c r="B43" s="103" t="s">
        <v>1962</v>
      </c>
      <c r="C43" s="273">
        <v>706.98012000000006</v>
      </c>
      <c r="D43" s="389"/>
      <c r="E43" s="391">
        <v>926.14395720000016</v>
      </c>
      <c r="F43" s="102"/>
      <c r="G43" s="102">
        <v>5184.78</v>
      </c>
      <c r="H43" s="180">
        <v>-0.8636431786883918</v>
      </c>
    </row>
    <row r="44" spans="1:8">
      <c r="A44" s="21" t="s">
        <v>1975</v>
      </c>
      <c r="B44" s="103" t="s">
        <v>1974</v>
      </c>
      <c r="C44" s="273">
        <v>706.98012000000006</v>
      </c>
      <c r="D44" s="389"/>
      <c r="E44" s="391">
        <v>926.14395720000016</v>
      </c>
      <c r="F44" s="102"/>
      <c r="G44" s="102">
        <v>6752.14</v>
      </c>
      <c r="H44" s="180">
        <v>-0.89529539968069383</v>
      </c>
    </row>
    <row r="45" spans="1:8">
      <c r="A45" s="21" t="s">
        <v>1351</v>
      </c>
      <c r="B45" s="103" t="s">
        <v>1994</v>
      </c>
      <c r="C45" s="273">
        <v>1447.6259600000001</v>
      </c>
      <c r="D45" s="389"/>
      <c r="E45" s="391">
        <v>1896.3900076000002</v>
      </c>
      <c r="F45" s="102"/>
      <c r="G45" s="102">
        <v>11947.34</v>
      </c>
      <c r="H45" s="180">
        <v>-0.87883278118811392</v>
      </c>
    </row>
    <row r="46" spans="1:8">
      <c r="A46" s="21" t="s">
        <v>1350</v>
      </c>
      <c r="B46" s="103" t="s">
        <v>2071</v>
      </c>
      <c r="C46" s="273">
        <v>1447.6259600000001</v>
      </c>
      <c r="D46" s="389"/>
      <c r="E46" s="391">
        <v>1896.3900076000002</v>
      </c>
      <c r="F46" s="102"/>
      <c r="G46" s="102">
        <v>11947.34</v>
      </c>
      <c r="H46" s="180">
        <v>-0.87883278118811392</v>
      </c>
    </row>
    <row r="47" spans="1:8">
      <c r="A47" s="21" t="s">
        <v>1998</v>
      </c>
      <c r="B47" s="103" t="s">
        <v>1997</v>
      </c>
      <c r="C47" s="273">
        <v>2087.2746400000001</v>
      </c>
      <c r="D47" s="389"/>
      <c r="E47" s="391">
        <v>2734.3297784000001</v>
      </c>
      <c r="F47" s="102"/>
      <c r="G47" s="102">
        <v>5565.78</v>
      </c>
      <c r="H47" s="180">
        <v>-0.62498075022728172</v>
      </c>
    </row>
    <row r="48" spans="1:8">
      <c r="A48" s="21" t="s">
        <v>2000</v>
      </c>
      <c r="B48" s="103" t="s">
        <v>1999</v>
      </c>
      <c r="C48" s="273">
        <v>3680.3365104000004</v>
      </c>
      <c r="D48" s="389"/>
      <c r="E48" s="391">
        <v>4821.2408286240006</v>
      </c>
      <c r="F48" s="102"/>
      <c r="G48" s="102">
        <v>4998.45</v>
      </c>
      <c r="H48" s="180">
        <v>-0.26370444629835238</v>
      </c>
    </row>
    <row r="49" spans="1:8">
      <c r="A49" s="21" t="s">
        <v>1930</v>
      </c>
      <c r="B49" s="103" t="s">
        <v>1929</v>
      </c>
      <c r="C49" s="273">
        <v>3703.2292000000002</v>
      </c>
      <c r="D49" s="389"/>
      <c r="E49" s="391">
        <v>4851.2302520000003</v>
      </c>
      <c r="F49" s="102"/>
      <c r="G49" s="102">
        <v>13136.19</v>
      </c>
      <c r="H49" s="180">
        <v>-0.71808955260239082</v>
      </c>
    </row>
    <row r="50" spans="1:8">
      <c r="A50" s="21" t="s">
        <v>1932</v>
      </c>
      <c r="B50" s="103" t="s">
        <v>1931</v>
      </c>
      <c r="C50" s="273">
        <v>2019.9431999999999</v>
      </c>
      <c r="D50" s="389"/>
      <c r="E50" s="391">
        <v>2646.1255919999999</v>
      </c>
      <c r="F50" s="102"/>
      <c r="G50" s="102">
        <v>10323.709999999999</v>
      </c>
      <c r="H50" s="180">
        <v>-0.804339408991535</v>
      </c>
    </row>
    <row r="51" spans="1:8">
      <c r="A51" s="21" t="s">
        <v>1934</v>
      </c>
      <c r="B51" s="103" t="s">
        <v>1933</v>
      </c>
      <c r="C51" s="273">
        <v>3703.2292000000002</v>
      </c>
      <c r="D51" s="389"/>
      <c r="E51" s="391">
        <v>4851.2302520000003</v>
      </c>
      <c r="F51" s="102"/>
      <c r="G51" s="102">
        <v>13136.19</v>
      </c>
      <c r="H51" s="180">
        <v>-0.71808955260239082</v>
      </c>
    </row>
    <row r="52" spans="1:8">
      <c r="A52" s="21" t="s">
        <v>1936</v>
      </c>
      <c r="B52" s="103" t="s">
        <v>1935</v>
      </c>
      <c r="C52" s="273">
        <v>3703.2292000000002</v>
      </c>
      <c r="D52" s="389"/>
      <c r="E52" s="391">
        <v>4851.2302520000003</v>
      </c>
      <c r="F52" s="102"/>
      <c r="G52" s="102">
        <v>13136.19</v>
      </c>
      <c r="H52" s="180">
        <v>-0.71808955260239082</v>
      </c>
    </row>
    <row r="53" spans="1:8">
      <c r="A53" s="21" t="s">
        <v>1604</v>
      </c>
      <c r="B53" s="103" t="s">
        <v>1603</v>
      </c>
      <c r="C53" s="273">
        <v>1951.2651312000003</v>
      </c>
      <c r="D53" s="389"/>
      <c r="E53" s="391">
        <v>2556.1573218720005</v>
      </c>
      <c r="F53" s="102"/>
      <c r="G53" s="102">
        <v>2651.17</v>
      </c>
      <c r="H53" s="180">
        <v>-0.26399848700762296</v>
      </c>
    </row>
    <row r="54" spans="1:8">
      <c r="A54" s="21" t="s">
        <v>1937</v>
      </c>
      <c r="B54" s="103" t="s">
        <v>1487</v>
      </c>
      <c r="C54" s="273">
        <v>5971.9620708000002</v>
      </c>
      <c r="D54" s="389"/>
      <c r="E54" s="391">
        <v>7823.2703127480008</v>
      </c>
      <c r="F54" s="102"/>
      <c r="G54" s="102">
        <v>8110.65</v>
      </c>
      <c r="H54" s="180">
        <v>-0.26368884481515037</v>
      </c>
    </row>
    <row r="55" spans="1:8">
      <c r="A55" s="21" t="s">
        <v>1939</v>
      </c>
      <c r="B55" s="103" t="s">
        <v>1938</v>
      </c>
      <c r="C55" s="273">
        <v>17916.222869599998</v>
      </c>
      <c r="D55" s="389"/>
      <c r="E55" s="391">
        <v>23470.251959175999</v>
      </c>
      <c r="F55" s="102"/>
      <c r="G55" s="102">
        <v>24336.53</v>
      </c>
      <c r="H55" s="180">
        <v>-0.26381358108160863</v>
      </c>
    </row>
    <row r="56" spans="1:8">
      <c r="A56" s="21" t="s">
        <v>1941</v>
      </c>
      <c r="B56" s="103" t="s">
        <v>1940</v>
      </c>
      <c r="C56" s="273">
        <v>760.50861480000003</v>
      </c>
      <c r="D56" s="389"/>
      <c r="E56" s="391">
        <v>996.26628538800003</v>
      </c>
      <c r="F56" s="102"/>
      <c r="G56" s="102">
        <v>1032.1199999999999</v>
      </c>
      <c r="H56" s="180">
        <v>-0.26315872689222175</v>
      </c>
    </row>
    <row r="57" spans="1:8">
      <c r="A57" s="21" t="s">
        <v>1598</v>
      </c>
      <c r="B57" s="103" t="s">
        <v>1597</v>
      </c>
      <c r="C57" s="273">
        <v>3114.7524143999999</v>
      </c>
      <c r="D57" s="389"/>
      <c r="E57" s="391">
        <v>4080.3256628640002</v>
      </c>
      <c r="F57" s="102"/>
      <c r="G57" s="102">
        <v>4232.28</v>
      </c>
      <c r="H57" s="180">
        <v>-0.26404859451643081</v>
      </c>
    </row>
    <row r="58" spans="1:8">
      <c r="A58" s="21" t="s">
        <v>2089</v>
      </c>
      <c r="B58" s="103" t="s">
        <v>2088</v>
      </c>
      <c r="C58" s="273">
        <v>1245.6316400000003</v>
      </c>
      <c r="D58" s="389"/>
      <c r="E58" s="391">
        <v>1631.7774484000004</v>
      </c>
      <c r="F58" s="102"/>
      <c r="G58" s="102">
        <v>3782.92</v>
      </c>
      <c r="H58" s="180">
        <v>-0.67072218286403085</v>
      </c>
    </row>
    <row r="59" spans="1:8">
      <c r="A59" s="21" t="s">
        <v>2091</v>
      </c>
      <c r="B59" s="103" t="s">
        <v>2090</v>
      </c>
      <c r="C59" s="273">
        <v>2624.5795312</v>
      </c>
      <c r="D59" s="389"/>
      <c r="E59" s="391">
        <v>3438.1991858720003</v>
      </c>
      <c r="F59" s="102"/>
      <c r="G59" s="102">
        <v>3531.14</v>
      </c>
      <c r="H59" s="180">
        <v>-0.25673308585895771</v>
      </c>
    </row>
    <row r="60" spans="1:8">
      <c r="A60" s="21" t="s">
        <v>2095</v>
      </c>
      <c r="B60" s="103" t="s">
        <v>2094</v>
      </c>
      <c r="C60" s="273">
        <v>2820.5140216</v>
      </c>
      <c r="D60" s="389"/>
      <c r="E60" s="391">
        <v>3694.8733682960001</v>
      </c>
      <c r="F60" s="102"/>
      <c r="G60" s="102">
        <v>11353.32</v>
      </c>
      <c r="H60" s="180">
        <v>-0.75156923070960746</v>
      </c>
    </row>
    <row r="61" spans="1:8">
      <c r="A61" s="21" t="s">
        <v>2097</v>
      </c>
      <c r="B61" s="103" t="s">
        <v>2096</v>
      </c>
      <c r="C61" s="273">
        <v>1077.30304</v>
      </c>
      <c r="D61" s="389"/>
      <c r="E61" s="391">
        <v>1411.2669824</v>
      </c>
      <c r="F61" s="102"/>
      <c r="G61" s="102">
        <v>4961.34</v>
      </c>
      <c r="H61" s="180">
        <v>-0.78286046914744811</v>
      </c>
    </row>
    <row r="62" spans="1:8">
      <c r="A62" s="21" t="s">
        <v>2099</v>
      </c>
      <c r="B62" s="103" t="s">
        <v>2098</v>
      </c>
      <c r="C62" s="273">
        <v>2820.5140216</v>
      </c>
      <c r="D62" s="389"/>
      <c r="E62" s="391">
        <v>3694.8733682960001</v>
      </c>
      <c r="F62" s="102"/>
      <c r="G62" s="102">
        <v>11353.32</v>
      </c>
      <c r="H62" s="180">
        <v>-0.75156923070960746</v>
      </c>
    </row>
    <row r="63" spans="1:8">
      <c r="A63" s="21" t="s">
        <v>2101</v>
      </c>
      <c r="B63" s="103" t="s">
        <v>2100</v>
      </c>
      <c r="C63" s="273">
        <v>2820.5140216</v>
      </c>
      <c r="D63" s="389"/>
      <c r="E63" s="391">
        <v>3694.8733682960001</v>
      </c>
      <c r="F63" s="102"/>
      <c r="G63" s="102">
        <v>11353.32</v>
      </c>
      <c r="H63" s="180">
        <v>-0.75156923070960746</v>
      </c>
    </row>
    <row r="64" spans="1:8">
      <c r="A64" s="21" t="s">
        <v>1784</v>
      </c>
      <c r="B64" s="103" t="s">
        <v>1783</v>
      </c>
      <c r="C64" s="273">
        <v>2343.1341119999997</v>
      </c>
      <c r="D64" s="389"/>
      <c r="E64" s="391">
        <v>3069.5056867199996</v>
      </c>
      <c r="F64" s="102"/>
      <c r="G64" s="102">
        <v>3152.64</v>
      </c>
      <c r="H64" s="180">
        <v>-0.2567707978075518</v>
      </c>
    </row>
    <row r="65" spans="1:8">
      <c r="A65" s="21" t="s">
        <v>1793</v>
      </c>
      <c r="B65" s="103" t="s">
        <v>1792</v>
      </c>
      <c r="C65" s="273">
        <v>2693.2575999999999</v>
      </c>
      <c r="D65" s="389"/>
      <c r="E65" s="391">
        <v>3528.1674560000001</v>
      </c>
      <c r="F65" s="102"/>
      <c r="G65" s="102">
        <v>8982.2900000000009</v>
      </c>
      <c r="H65" s="180">
        <v>-0.70015913536525765</v>
      </c>
    </row>
    <row r="66" spans="1:8">
      <c r="A66" s="21" t="s">
        <v>1789</v>
      </c>
      <c r="B66" s="103" t="s">
        <v>1788</v>
      </c>
      <c r="C66" s="273">
        <v>1851.6146000000001</v>
      </c>
      <c r="D66" s="389"/>
      <c r="E66" s="391">
        <v>2425.6151260000001</v>
      </c>
      <c r="F66" s="102"/>
      <c r="G66" s="102">
        <v>4765.0200000000004</v>
      </c>
      <c r="H66" s="180">
        <v>-0.61141514621134863</v>
      </c>
    </row>
    <row r="67" spans="1:8">
      <c r="A67" s="21" t="s">
        <v>1787</v>
      </c>
      <c r="B67" s="103" t="s">
        <v>1786</v>
      </c>
      <c r="C67" s="273">
        <v>2693.2575999999999</v>
      </c>
      <c r="D67" s="389"/>
      <c r="E67" s="391">
        <v>3528.1674560000001</v>
      </c>
      <c r="F67" s="102"/>
      <c r="G67" s="102">
        <v>8982.2900000000009</v>
      </c>
      <c r="H67" s="180">
        <v>-0.70015913536525765</v>
      </c>
    </row>
    <row r="68" spans="1:8">
      <c r="A68" s="21" t="s">
        <v>1791</v>
      </c>
      <c r="B68" s="103" t="s">
        <v>1790</v>
      </c>
      <c r="C68" s="273">
        <v>2693.2575999999999</v>
      </c>
      <c r="D68" s="389"/>
      <c r="E68" s="391">
        <v>3528.1674560000001</v>
      </c>
      <c r="F68" s="102"/>
      <c r="G68" s="102">
        <v>8982.2900000000009</v>
      </c>
      <c r="H68" s="180">
        <v>-0.70015913536525765</v>
      </c>
    </row>
    <row r="69" spans="1:8">
      <c r="A69" s="21" t="s">
        <v>1785</v>
      </c>
      <c r="B69" s="103" t="s">
        <v>1641</v>
      </c>
      <c r="C69" s="273">
        <v>183.14151680000001</v>
      </c>
      <c r="D69" s="389"/>
      <c r="E69" s="391">
        <v>239.91538700800001</v>
      </c>
      <c r="F69" s="102"/>
      <c r="G69" s="102">
        <v>246.36</v>
      </c>
      <c r="H69" s="180">
        <v>-0.25661017697678196</v>
      </c>
    </row>
    <row r="70" spans="1:8">
      <c r="A70" s="21" t="s">
        <v>1293</v>
      </c>
      <c r="B70" s="103" t="s">
        <v>2092</v>
      </c>
      <c r="C70" s="273">
        <v>1245.6316400000003</v>
      </c>
      <c r="D70" s="389"/>
      <c r="E70" s="391">
        <v>1631.7774484000004</v>
      </c>
      <c r="F70" s="102"/>
      <c r="G70" s="102">
        <v>4413.1899999999996</v>
      </c>
      <c r="H70" s="180">
        <v>-0.7177480144747902</v>
      </c>
    </row>
    <row r="71" spans="1:8">
      <c r="A71" s="21" t="s">
        <v>1294</v>
      </c>
      <c r="B71" s="103" t="s">
        <v>2093</v>
      </c>
      <c r="C71" s="273">
        <v>2624.5795312</v>
      </c>
      <c r="D71" s="389"/>
      <c r="E71" s="391">
        <v>3438.1991858720003</v>
      </c>
      <c r="F71" s="102"/>
      <c r="G71" s="102">
        <v>3531.14</v>
      </c>
      <c r="H71" s="180">
        <v>-0.25673308585895771</v>
      </c>
    </row>
    <row r="72" spans="1:8">
      <c r="A72" s="21" t="s">
        <v>1291</v>
      </c>
      <c r="B72" s="103" t="s">
        <v>2001</v>
      </c>
      <c r="C72" s="273">
        <v>2087.2746400000001</v>
      </c>
      <c r="D72" s="389"/>
      <c r="E72" s="391">
        <v>2734.3297784000001</v>
      </c>
      <c r="F72" s="102"/>
      <c r="G72" s="102">
        <v>6429.5</v>
      </c>
      <c r="H72" s="180">
        <v>-0.67535972626176222</v>
      </c>
    </row>
    <row r="73" spans="1:8">
      <c r="A73" s="21" t="s">
        <v>1292</v>
      </c>
      <c r="B73" s="102" t="s">
        <v>2002</v>
      </c>
      <c r="C73" s="273">
        <v>3680.3365104000004</v>
      </c>
      <c r="D73" s="389"/>
      <c r="E73" s="391">
        <v>4821.2408286240006</v>
      </c>
      <c r="F73" s="102"/>
      <c r="G73" s="102">
        <v>4951.76</v>
      </c>
      <c r="H73" s="180">
        <v>-0.25676193708903494</v>
      </c>
    </row>
    <row r="74" spans="1:8">
      <c r="A74" s="21" t="s">
        <v>2173</v>
      </c>
      <c r="B74" s="102" t="s">
        <v>2170</v>
      </c>
      <c r="C74" s="273">
        <v>681.05751560000022</v>
      </c>
      <c r="D74" s="389"/>
      <c r="E74" s="391">
        <v>892.18534543600026</v>
      </c>
      <c r="F74" s="102"/>
      <c r="G74" s="102">
        <v>783.11</v>
      </c>
      <c r="H74" s="180">
        <v>-0.13031692150527996</v>
      </c>
    </row>
    <row r="75" spans="1:8">
      <c r="A75" s="21" t="s">
        <v>2177</v>
      </c>
      <c r="B75" s="102" t="s">
        <v>2174</v>
      </c>
      <c r="C75" s="273">
        <v>490.50954040000005</v>
      </c>
      <c r="D75" s="389"/>
      <c r="E75" s="391">
        <v>642.56749792400012</v>
      </c>
      <c r="F75" s="102"/>
      <c r="G75" s="102">
        <v>554.9</v>
      </c>
      <c r="H75" s="180">
        <v>-0.11603975418994401</v>
      </c>
    </row>
    <row r="76" spans="1:8">
      <c r="A76" s="21" t="s">
        <v>2181</v>
      </c>
      <c r="B76" s="102" t="s">
        <v>2178</v>
      </c>
      <c r="C76" s="273">
        <v>490.50954040000005</v>
      </c>
      <c r="D76" s="389"/>
      <c r="E76" s="391">
        <v>642.56749792400012</v>
      </c>
      <c r="F76" s="102"/>
      <c r="G76" s="102">
        <v>554.9</v>
      </c>
      <c r="H76" s="180">
        <v>-0.11603975418994401</v>
      </c>
    </row>
    <row r="77" spans="1:8">
      <c r="A77" s="21" t="s">
        <v>2185</v>
      </c>
      <c r="B77" s="102" t="s">
        <v>2182</v>
      </c>
      <c r="C77" s="273">
        <v>490.50954040000005</v>
      </c>
      <c r="D77" s="389"/>
      <c r="E77" s="391">
        <v>642.56749792400012</v>
      </c>
      <c r="F77" s="102"/>
      <c r="G77" s="102">
        <v>554.9</v>
      </c>
      <c r="H77" s="180">
        <v>-0.11603975418994401</v>
      </c>
    </row>
    <row r="78" spans="1:8">
      <c r="A78" s="21" t="s">
        <v>1301</v>
      </c>
      <c r="B78" s="102" t="s">
        <v>1940</v>
      </c>
      <c r="C78" s="273">
        <v>588.47678560000008</v>
      </c>
      <c r="D78" s="389"/>
      <c r="E78" s="391">
        <v>770.90458913600014</v>
      </c>
      <c r="F78" s="102"/>
      <c r="G78" s="102">
        <v>792.02</v>
      </c>
      <c r="H78" s="180">
        <v>-0.2569925183707481</v>
      </c>
    </row>
    <row r="79" spans="1:8">
      <c r="A79" s="21" t="s">
        <v>1295</v>
      </c>
      <c r="B79" s="102" t="s">
        <v>1943</v>
      </c>
      <c r="C79" s="273">
        <v>2019.9431999999999</v>
      </c>
      <c r="D79" s="389"/>
      <c r="E79" s="391">
        <v>2646.1255919999999</v>
      </c>
      <c r="F79" s="102"/>
      <c r="G79" s="102">
        <v>11264.96</v>
      </c>
      <c r="H79" s="180">
        <v>-0.8206879385279664</v>
      </c>
    </row>
    <row r="80" spans="1:8">
      <c r="A80" s="21" t="s">
        <v>1296</v>
      </c>
      <c r="B80" s="102" t="s">
        <v>1942</v>
      </c>
      <c r="C80" s="273">
        <v>3703.2292000000002</v>
      </c>
      <c r="D80" s="389"/>
      <c r="E80" s="391">
        <v>4851.2302520000003</v>
      </c>
      <c r="F80" s="102"/>
      <c r="G80" s="102">
        <v>12648.06</v>
      </c>
      <c r="H80" s="180">
        <v>-0.7072097064688182</v>
      </c>
    </row>
    <row r="81" spans="1:8">
      <c r="A81" s="21" t="s">
        <v>1297</v>
      </c>
      <c r="B81" s="102" t="s">
        <v>1944</v>
      </c>
      <c r="C81" s="273">
        <v>3703.2292000000002</v>
      </c>
      <c r="D81" s="389"/>
      <c r="E81" s="391">
        <v>4851.2302520000003</v>
      </c>
      <c r="F81" s="102"/>
      <c r="G81" s="102">
        <v>12648.06</v>
      </c>
      <c r="H81" s="180">
        <v>-0.7072097064688182</v>
      </c>
    </row>
    <row r="82" spans="1:8">
      <c r="A82" s="21" t="s">
        <v>1298</v>
      </c>
      <c r="B82" s="102" t="s">
        <v>1945</v>
      </c>
      <c r="C82" s="273">
        <v>3703.2292000000002</v>
      </c>
      <c r="D82" s="389"/>
      <c r="E82" s="391">
        <v>4851.2302520000003</v>
      </c>
      <c r="F82" s="102"/>
      <c r="G82" s="102">
        <v>12648.06</v>
      </c>
      <c r="H82" s="180">
        <v>-0.7072097064688182</v>
      </c>
    </row>
    <row r="83" spans="1:8">
      <c r="A83" s="21" t="s">
        <v>1299</v>
      </c>
      <c r="B83" s="102" t="s">
        <v>1946</v>
      </c>
      <c r="C83" s="273">
        <v>4880.1827712000004</v>
      </c>
      <c r="D83" s="389"/>
      <c r="E83" s="391">
        <v>6393.0394302720006</v>
      </c>
      <c r="F83" s="102"/>
      <c r="G83" s="102">
        <v>6565.81</v>
      </c>
      <c r="H83" s="180">
        <v>-0.25672799377380701</v>
      </c>
    </row>
    <row r="84" spans="1:8">
      <c r="A84" s="21" t="s">
        <v>1300</v>
      </c>
      <c r="B84" s="102" t="s">
        <v>1947</v>
      </c>
      <c r="C84" s="273">
        <v>14640.884970799998</v>
      </c>
      <c r="D84" s="389"/>
      <c r="E84" s="391">
        <v>19179.559311747998</v>
      </c>
      <c r="F84" s="102"/>
      <c r="G84" s="102">
        <v>19697.830000000002</v>
      </c>
      <c r="H84" s="180">
        <v>-0.2567259961731827</v>
      </c>
    </row>
    <row r="85" spans="1:8">
      <c r="A85" s="21" t="s">
        <v>1306</v>
      </c>
      <c r="B85" s="102" t="s">
        <v>1943</v>
      </c>
      <c r="C85" s="273">
        <v>1077.30304</v>
      </c>
      <c r="D85" s="389"/>
      <c r="E85" s="391">
        <v>1411.2669824</v>
      </c>
      <c r="F85" s="102"/>
      <c r="G85" s="102">
        <v>2161.7800000000002</v>
      </c>
      <c r="H85" s="180">
        <v>-0.50165926227460711</v>
      </c>
    </row>
    <row r="86" spans="1:8">
      <c r="A86" s="21" t="s">
        <v>1307</v>
      </c>
      <c r="B86" s="102" t="s">
        <v>1942</v>
      </c>
      <c r="C86" s="273">
        <v>2820.5140216</v>
      </c>
      <c r="D86" s="389"/>
      <c r="E86" s="391">
        <v>3694.8733682960001</v>
      </c>
      <c r="F86" s="102"/>
      <c r="G86" s="102">
        <v>12648.06</v>
      </c>
      <c r="H86" s="180">
        <v>-0.77700026552688717</v>
      </c>
    </row>
    <row r="87" spans="1:8">
      <c r="A87" s="21" t="s">
        <v>1308</v>
      </c>
      <c r="B87" s="102" t="s">
        <v>1944</v>
      </c>
      <c r="C87" s="273">
        <v>2820.5140216</v>
      </c>
      <c r="D87" s="389"/>
      <c r="E87" s="391">
        <v>3694.8733682960001</v>
      </c>
      <c r="F87" s="102"/>
      <c r="G87" s="102">
        <v>12648.06</v>
      </c>
      <c r="H87" s="180">
        <v>-0.77700026552688717</v>
      </c>
    </row>
    <row r="88" spans="1:8">
      <c r="A88" s="21" t="s">
        <v>1309</v>
      </c>
      <c r="B88" s="102" t="s">
        <v>1945</v>
      </c>
      <c r="C88" s="273">
        <v>2820.5140216</v>
      </c>
      <c r="D88" s="389"/>
      <c r="E88" s="391">
        <v>3694.8733682960001</v>
      </c>
      <c r="F88" s="102"/>
      <c r="G88" s="102">
        <v>12648.06</v>
      </c>
      <c r="H88" s="180">
        <v>-0.77700026552688717</v>
      </c>
    </row>
    <row r="89" spans="1:8">
      <c r="A89" s="21" t="s">
        <v>2459</v>
      </c>
      <c r="B89" s="103" t="s">
        <v>2458</v>
      </c>
      <c r="C89" s="273">
        <v>1851.6146000000001</v>
      </c>
      <c r="D89" s="389"/>
      <c r="E89" s="391">
        <v>2425.6151260000001</v>
      </c>
      <c r="F89" s="102"/>
      <c r="G89" s="102">
        <v>4902.1000000000004</v>
      </c>
      <c r="H89" s="180">
        <v>-0.62228134880969388</v>
      </c>
    </row>
    <row r="90" spans="1:8">
      <c r="A90" s="21" t="s">
        <v>2469</v>
      </c>
      <c r="B90" s="103" t="s">
        <v>2468</v>
      </c>
      <c r="C90" s="273">
        <v>2693.2575999999999</v>
      </c>
      <c r="D90" s="389"/>
      <c r="E90" s="391">
        <v>3528.1674560000001</v>
      </c>
      <c r="F90" s="102"/>
      <c r="G90" s="102">
        <v>5871.8226692506487</v>
      </c>
      <c r="H90" s="180">
        <v>-0.54132511288122598</v>
      </c>
    </row>
    <row r="91" spans="1:8">
      <c r="A91" s="21" t="s">
        <v>2467</v>
      </c>
      <c r="B91" s="103" t="s">
        <v>2466</v>
      </c>
      <c r="C91" s="273">
        <v>2693.2575999999999</v>
      </c>
      <c r="D91" s="389"/>
      <c r="E91" s="391">
        <v>3528.1674560000001</v>
      </c>
      <c r="F91" s="102"/>
      <c r="G91" s="102">
        <v>5871.8226692506487</v>
      </c>
      <c r="H91" s="180">
        <v>-0.54132511288122598</v>
      </c>
    </row>
    <row r="92" spans="1:8">
      <c r="A92" s="21" t="s">
        <v>2559</v>
      </c>
      <c r="B92" s="103" t="s">
        <v>2470</v>
      </c>
      <c r="C92" s="273">
        <v>2693.2575999999999</v>
      </c>
      <c r="D92" s="389"/>
      <c r="E92" s="391">
        <v>3528.1674560000001</v>
      </c>
      <c r="F92" s="102"/>
      <c r="G92" s="102">
        <v>5871.8226692506487</v>
      </c>
      <c r="H92" s="180">
        <v>-0.54132511288122598</v>
      </c>
    </row>
    <row r="93" spans="1:8">
      <c r="A93" s="21" t="s">
        <v>1782</v>
      </c>
      <c r="B93" s="103" t="s">
        <v>1781</v>
      </c>
      <c r="C93" s="273">
        <v>659.84811200000001</v>
      </c>
      <c r="D93" s="389"/>
      <c r="E93" s="391">
        <v>864.40102672</v>
      </c>
      <c r="F93" s="102"/>
      <c r="G93" s="102">
        <v>788.27</v>
      </c>
      <c r="H93" s="180">
        <v>-0.16291611757392768</v>
      </c>
    </row>
    <row r="94" spans="1:8">
      <c r="A94" s="21" t="s">
        <v>2484</v>
      </c>
      <c r="B94" s="103" t="s">
        <v>2458</v>
      </c>
      <c r="C94" s="273">
        <v>1986.27748</v>
      </c>
      <c r="D94" s="389"/>
      <c r="E94" s="391">
        <v>2602.0234988000002</v>
      </c>
      <c r="F94" s="102"/>
      <c r="G94" s="102">
        <v>4902.1000000000004</v>
      </c>
      <c r="H94" s="180">
        <v>-0.59481090145039894</v>
      </c>
    </row>
    <row r="95" spans="1:8">
      <c r="A95" s="21" t="s">
        <v>2488</v>
      </c>
      <c r="B95" s="103" t="s">
        <v>2466</v>
      </c>
      <c r="C95" s="273">
        <v>3029.9148</v>
      </c>
      <c r="D95" s="389"/>
      <c r="E95" s="391">
        <v>3969.188388</v>
      </c>
      <c r="F95" s="102"/>
      <c r="G95" s="102">
        <v>5871.8226692506487</v>
      </c>
      <c r="H95" s="180">
        <v>-0.48399075199137914</v>
      </c>
    </row>
    <row r="96" spans="1:8">
      <c r="A96" s="21" t="s">
        <v>2489</v>
      </c>
      <c r="B96" s="103" t="s">
        <v>2468</v>
      </c>
      <c r="C96" s="273">
        <v>3029.9148</v>
      </c>
      <c r="D96" s="389"/>
      <c r="E96" s="391">
        <v>3969.188388</v>
      </c>
      <c r="F96" s="102"/>
      <c r="G96" s="102">
        <v>5871.8226692506487</v>
      </c>
      <c r="H96" s="180">
        <v>-0.48399075199137914</v>
      </c>
    </row>
    <row r="97" spans="1:8">
      <c r="A97" s="21" t="s">
        <v>2490</v>
      </c>
      <c r="B97" s="103" t="s">
        <v>2470</v>
      </c>
      <c r="C97" s="273">
        <v>3029.9148</v>
      </c>
      <c r="D97" s="389"/>
      <c r="E97" s="391">
        <v>3969.188388</v>
      </c>
      <c r="F97" s="102"/>
      <c r="G97" s="102">
        <v>5871.8226692506487</v>
      </c>
      <c r="H97" s="180">
        <v>-0.48399075199137914</v>
      </c>
    </row>
    <row r="98" spans="1:8">
      <c r="A98" s="102" t="s">
        <v>2512</v>
      </c>
      <c r="B98" s="102" t="s">
        <v>2511</v>
      </c>
      <c r="C98" s="273">
        <v>942.64016000000004</v>
      </c>
      <c r="D98" s="389"/>
      <c r="E98" s="391">
        <v>1234.8586096000001</v>
      </c>
      <c r="F98" s="102"/>
      <c r="G98" s="102">
        <v>8625.5400000000009</v>
      </c>
      <c r="H98" s="180">
        <v>-0.89071522942331727</v>
      </c>
    </row>
    <row r="99" spans="1:8">
      <c r="A99" s="102" t="s">
        <v>1310</v>
      </c>
      <c r="B99" s="102" t="s">
        <v>2518</v>
      </c>
      <c r="C99" s="273">
        <v>894.83483760000001</v>
      </c>
      <c r="D99" s="389"/>
      <c r="E99" s="391">
        <v>1172.2336372560001</v>
      </c>
      <c r="F99" s="102"/>
      <c r="G99" s="102">
        <v>1080.21</v>
      </c>
      <c r="H99" s="180">
        <v>-0.1716103002194018</v>
      </c>
    </row>
    <row r="100" spans="1:8">
      <c r="A100" s="102" t="s">
        <v>46</v>
      </c>
      <c r="B100" s="102" t="s">
        <v>45</v>
      </c>
      <c r="C100" s="273">
        <v>1817.9488800000001</v>
      </c>
      <c r="D100" s="389"/>
      <c r="E100" s="391">
        <v>2381.5130328000005</v>
      </c>
      <c r="F100" s="102"/>
      <c r="G100" s="102">
        <v>13509.48</v>
      </c>
      <c r="H100" s="180">
        <v>-0.86543161690901504</v>
      </c>
    </row>
    <row r="101" spans="1:8">
      <c r="A101" s="102" t="s">
        <v>51</v>
      </c>
      <c r="B101" s="102" t="s">
        <v>50</v>
      </c>
      <c r="C101" s="273">
        <v>926.14395720000005</v>
      </c>
      <c r="D101" s="389"/>
      <c r="E101" s="391">
        <v>1213.2485839320002</v>
      </c>
      <c r="F101" s="102"/>
      <c r="G101" s="102">
        <v>1117.46</v>
      </c>
      <c r="H101" s="180">
        <v>-0.17120616648470638</v>
      </c>
    </row>
    <row r="102" spans="1:8">
      <c r="A102" s="102" t="s">
        <v>120</v>
      </c>
      <c r="B102" s="102" t="s">
        <v>119</v>
      </c>
      <c r="C102" s="273">
        <v>6130.5276119999999</v>
      </c>
      <c r="D102" s="389"/>
      <c r="E102" s="391">
        <v>8030.9911717200002</v>
      </c>
      <c r="F102" s="102"/>
      <c r="G102" s="102">
        <v>7400.1</v>
      </c>
      <c r="H102" s="180">
        <v>-0.17156151781732684</v>
      </c>
    </row>
    <row r="103" spans="1:8">
      <c r="A103" s="102" t="s">
        <v>113</v>
      </c>
      <c r="B103" s="102" t="s">
        <v>85</v>
      </c>
      <c r="C103" s="273">
        <v>2967.6332179999999</v>
      </c>
      <c r="D103" s="389"/>
      <c r="E103" s="391">
        <v>3887.5995155800001</v>
      </c>
      <c r="F103" s="102"/>
      <c r="G103" s="102">
        <v>3517.94</v>
      </c>
      <c r="H103" s="180">
        <v>-0.15642870031893669</v>
      </c>
    </row>
    <row r="104" spans="1:8">
      <c r="A104" s="102" t="s">
        <v>114</v>
      </c>
      <c r="B104" s="102" t="s">
        <v>87</v>
      </c>
      <c r="C104" s="273">
        <v>2540.0785740000001</v>
      </c>
      <c r="D104" s="389"/>
      <c r="E104" s="391">
        <v>3327.5029319400005</v>
      </c>
      <c r="F104" s="102"/>
      <c r="G104" s="102">
        <v>3202.1</v>
      </c>
      <c r="H104" s="180">
        <v>-0.20674601855032629</v>
      </c>
    </row>
    <row r="105" spans="1:8">
      <c r="A105" s="102" t="s">
        <v>115</v>
      </c>
      <c r="B105" s="102" t="s">
        <v>89</v>
      </c>
      <c r="C105" s="273">
        <v>2540.0785740000001</v>
      </c>
      <c r="D105" s="389"/>
      <c r="E105" s="391">
        <v>3327.5029319400005</v>
      </c>
      <c r="F105" s="102"/>
      <c r="G105" s="102">
        <v>3202.1</v>
      </c>
      <c r="H105" s="180">
        <v>-0.20674601855032629</v>
      </c>
    </row>
    <row r="106" spans="1:8">
      <c r="A106" s="102" t="s">
        <v>116</v>
      </c>
      <c r="B106" s="102" t="s">
        <v>91</v>
      </c>
      <c r="C106" s="273">
        <v>2540.0785740000001</v>
      </c>
      <c r="D106" s="389"/>
      <c r="E106" s="391">
        <v>3327.5029319400005</v>
      </c>
      <c r="F106" s="102"/>
      <c r="G106" s="102">
        <v>3202.1</v>
      </c>
      <c r="H106" s="180">
        <v>-0.20674601855032629</v>
      </c>
    </row>
    <row r="107" spans="1:8">
      <c r="A107" s="102" t="s">
        <v>1339</v>
      </c>
      <c r="B107" s="102" t="s">
        <v>2529</v>
      </c>
      <c r="C107" s="273">
        <v>3002.9822240000003</v>
      </c>
      <c r="D107" s="389"/>
      <c r="E107" s="391">
        <v>3933.9067134400007</v>
      </c>
      <c r="F107" s="102"/>
      <c r="G107" s="102" t="e">
        <v>#N/A</v>
      </c>
      <c r="H107" s="180" t="e">
        <v>#N/A</v>
      </c>
    </row>
    <row r="108" spans="1:8">
      <c r="A108" s="102" t="s">
        <v>2531</v>
      </c>
      <c r="B108" s="102" t="s">
        <v>2530</v>
      </c>
      <c r="C108" s="273">
        <v>9380.279563600001</v>
      </c>
      <c r="D108" s="389"/>
      <c r="E108" s="391">
        <v>12288.166228316002</v>
      </c>
      <c r="F108" s="102"/>
      <c r="G108" s="102" t="e">
        <v>#N/A</v>
      </c>
      <c r="H108" s="180" t="e">
        <v>#N/A</v>
      </c>
    </row>
    <row r="109" spans="1:8">
      <c r="A109" s="102" t="s">
        <v>1335</v>
      </c>
      <c r="B109" s="102" t="s">
        <v>2532</v>
      </c>
      <c r="C109" s="273">
        <v>19536.890630400005</v>
      </c>
      <c r="D109" s="389"/>
      <c r="E109" s="391">
        <v>25593.326725824008</v>
      </c>
      <c r="F109" s="102"/>
      <c r="G109" s="102" t="e">
        <v>#N/A</v>
      </c>
      <c r="H109" s="180" t="e">
        <v>#N/A</v>
      </c>
    </row>
    <row r="110" spans="1:8">
      <c r="A110" s="102" t="s">
        <v>2534</v>
      </c>
      <c r="B110" s="102" t="s">
        <v>2533</v>
      </c>
      <c r="C110" s="273">
        <v>2141.8131063999999</v>
      </c>
      <c r="D110" s="389"/>
      <c r="E110" s="391">
        <v>2805.775169384</v>
      </c>
      <c r="F110" s="102"/>
      <c r="G110" s="102" t="e">
        <v>#N/A</v>
      </c>
      <c r="H110" s="180" t="e">
        <v>#N/A</v>
      </c>
    </row>
    <row r="111" spans="1:8">
      <c r="A111" s="102" t="s">
        <v>2536</v>
      </c>
      <c r="B111" s="102" t="s">
        <v>2535</v>
      </c>
      <c r="C111" s="273">
        <v>37203.6505148</v>
      </c>
      <c r="D111" s="389"/>
      <c r="E111" s="391">
        <v>48736.782174388005</v>
      </c>
      <c r="F111" s="102"/>
      <c r="G111" s="102" t="e">
        <v>#N/A</v>
      </c>
      <c r="H111" s="180" t="e">
        <v>#N/A</v>
      </c>
    </row>
    <row r="112" spans="1:8">
      <c r="A112" s="102" t="s">
        <v>1313</v>
      </c>
      <c r="B112" s="102" t="s">
        <v>1314</v>
      </c>
      <c r="C112" s="273">
        <v>5016.5289371999997</v>
      </c>
      <c r="D112" s="389"/>
      <c r="E112" s="391">
        <v>6571.6529077320001</v>
      </c>
      <c r="F112" s="102"/>
      <c r="G112" s="102" t="e">
        <v>#N/A</v>
      </c>
      <c r="H112" s="180" t="e">
        <v>#N/A</v>
      </c>
    </row>
    <row r="113" spans="1:8">
      <c r="A113" s="102" t="s">
        <v>1342</v>
      </c>
      <c r="B113" s="102" t="s">
        <v>1343</v>
      </c>
      <c r="C113" s="273">
        <v>3126.1987592000005</v>
      </c>
      <c r="D113" s="389"/>
      <c r="E113" s="391">
        <v>4095.3203745520009</v>
      </c>
      <c r="F113" s="102"/>
      <c r="G113" s="102" t="e">
        <v>#N/A</v>
      </c>
      <c r="H113" s="180" t="e">
        <v>#N/A</v>
      </c>
    </row>
    <row r="114" spans="1:8">
      <c r="A114" s="102" t="s">
        <v>1341</v>
      </c>
      <c r="B114" s="102" t="s">
        <v>1318</v>
      </c>
      <c r="C114" s="273">
        <v>15593.961503999999</v>
      </c>
      <c r="D114" s="389"/>
      <c r="E114" s="391">
        <v>20428.089570240001</v>
      </c>
      <c r="F114" s="102"/>
      <c r="G114" s="102" t="e">
        <v>#N/A</v>
      </c>
      <c r="H114" s="180" t="e">
        <v>#N/A</v>
      </c>
    </row>
    <row r="115" spans="1:8">
      <c r="A115" s="102" t="s">
        <v>1315</v>
      </c>
      <c r="B115" s="102" t="s">
        <v>1316</v>
      </c>
      <c r="C115" s="273">
        <v>46745.188877199995</v>
      </c>
      <c r="D115" s="389"/>
      <c r="E115" s="391">
        <v>61236.197429131993</v>
      </c>
      <c r="F115" s="102"/>
      <c r="G115" s="102" t="e">
        <v>#N/A</v>
      </c>
      <c r="H115" s="180" t="e">
        <v>#N/A</v>
      </c>
    </row>
    <row r="116" spans="1:8">
      <c r="A116" s="102" t="s">
        <v>2538</v>
      </c>
      <c r="B116" s="102" t="s">
        <v>2537</v>
      </c>
      <c r="C116" s="273">
        <v>6648.9797000000008</v>
      </c>
      <c r="D116" s="389"/>
      <c r="E116" s="391">
        <v>8710.1634070000018</v>
      </c>
      <c r="F116" s="102"/>
      <c r="G116" s="102" t="e">
        <v>#N/A</v>
      </c>
      <c r="H116" s="180" t="e">
        <v>#N/A</v>
      </c>
    </row>
    <row r="117" spans="1:8">
      <c r="A117" s="102" t="s">
        <v>1333</v>
      </c>
      <c r="B117" s="102" t="s">
        <v>1334</v>
      </c>
      <c r="C117" s="273">
        <v>6170.9264760000005</v>
      </c>
      <c r="D117" s="389"/>
      <c r="E117" s="391">
        <v>8083.9136835600011</v>
      </c>
      <c r="F117" s="102"/>
      <c r="G117" s="102" t="e">
        <v>#N/A</v>
      </c>
      <c r="H117" s="180" t="e">
        <v>#N/A</v>
      </c>
    </row>
    <row r="118" spans="1:8">
      <c r="A118" s="102" t="s">
        <v>2540</v>
      </c>
      <c r="B118" s="102" t="s">
        <v>2539</v>
      </c>
      <c r="C118" s="273">
        <v>67.668097200000005</v>
      </c>
      <c r="D118" s="389"/>
      <c r="E118" s="391">
        <v>88.645207332000012</v>
      </c>
      <c r="F118" s="102"/>
      <c r="G118" s="102" t="e">
        <v>#N/A</v>
      </c>
      <c r="H118" s="180" t="e">
        <v>#N/A</v>
      </c>
    </row>
    <row r="119" spans="1:8">
      <c r="A119" s="102" t="s">
        <v>2541</v>
      </c>
      <c r="B119" s="102" t="s">
        <v>3106</v>
      </c>
      <c r="C119" s="273">
        <v>202.6676344</v>
      </c>
      <c r="D119" s="389"/>
      <c r="E119" s="391">
        <v>265.49460106399999</v>
      </c>
      <c r="F119" s="102"/>
      <c r="G119" s="102" t="e">
        <v>#N/A</v>
      </c>
      <c r="H119" s="180" t="e">
        <v>#N/A</v>
      </c>
    </row>
    <row r="120" spans="1:8">
      <c r="A120" s="102" t="s">
        <v>2542</v>
      </c>
      <c r="B120" s="102" t="s">
        <v>3107</v>
      </c>
      <c r="C120" s="273">
        <v>1050.3704640000001</v>
      </c>
      <c r="D120" s="389"/>
      <c r="E120" s="391">
        <v>1375.9853078400001</v>
      </c>
      <c r="F120" s="102"/>
      <c r="G120" s="102" t="e">
        <v>#N/A</v>
      </c>
      <c r="H120" s="180" t="e">
        <v>#N/A</v>
      </c>
    </row>
    <row r="121" spans="1:8">
      <c r="A121" s="102" t="s">
        <v>2543</v>
      </c>
      <c r="B121" s="102" t="s">
        <v>3108</v>
      </c>
      <c r="C121" s="273">
        <v>74.064584000000011</v>
      </c>
      <c r="D121" s="389"/>
      <c r="E121" s="391">
        <v>97.024605040000012</v>
      </c>
      <c r="F121" s="102"/>
      <c r="G121" s="102" t="e">
        <v>#N/A</v>
      </c>
      <c r="H121" s="180" t="e">
        <v>#N/A</v>
      </c>
    </row>
    <row r="122" spans="1:8">
      <c r="A122" s="102" t="s">
        <v>2544</v>
      </c>
      <c r="B122" s="102" t="s">
        <v>3109</v>
      </c>
      <c r="C122" s="273">
        <v>124.56316400000001</v>
      </c>
      <c r="D122" s="389"/>
      <c r="E122" s="391">
        <v>163.17774484000003</v>
      </c>
      <c r="F122" s="102"/>
      <c r="G122" s="102" t="e">
        <v>#N/A</v>
      </c>
      <c r="H122" s="180" t="e">
        <v>#N/A</v>
      </c>
    </row>
    <row r="123" spans="1:8">
      <c r="A123" s="102" t="s">
        <v>1368</v>
      </c>
      <c r="B123" s="102" t="s">
        <v>3135</v>
      </c>
      <c r="C123" s="273">
        <v>7042.8686240000006</v>
      </c>
      <c r="D123" s="389"/>
      <c r="E123" s="391">
        <v>9226.1578974400018</v>
      </c>
      <c r="F123" s="102"/>
      <c r="G123" s="102" t="e">
        <v>#N/A</v>
      </c>
      <c r="H123" s="180" t="e">
        <v>#N/A</v>
      </c>
    </row>
    <row r="124" spans="1:8">
      <c r="A124" s="102" t="s">
        <v>2557</v>
      </c>
      <c r="B124" s="102" t="s">
        <v>3136</v>
      </c>
      <c r="C124" s="273">
        <v>8753.0872000000018</v>
      </c>
      <c r="D124" s="389"/>
      <c r="E124" s="391">
        <v>11466.544232000002</v>
      </c>
      <c r="F124" s="102"/>
      <c r="G124" s="102" t="e">
        <v>#N/A</v>
      </c>
      <c r="H124" s="180" t="e">
        <v>#N/A</v>
      </c>
    </row>
    <row r="125" spans="1:8">
      <c r="A125" s="102" t="s">
        <v>1325</v>
      </c>
      <c r="B125" s="102" t="s">
        <v>3137</v>
      </c>
      <c r="C125" s="273">
        <v>1573.5357528</v>
      </c>
      <c r="D125" s="389"/>
      <c r="E125" s="391">
        <v>2061.3318361679999</v>
      </c>
      <c r="F125" s="102"/>
      <c r="G125" s="102" t="e">
        <v>#N/A</v>
      </c>
      <c r="H125" s="180" t="e">
        <v>#N/A</v>
      </c>
    </row>
    <row r="126" spans="1:8">
      <c r="A126" s="102" t="s">
        <v>1323</v>
      </c>
      <c r="B126" s="102" t="s">
        <v>3079</v>
      </c>
      <c r="C126" s="273">
        <v>6489.4041871999989</v>
      </c>
      <c r="D126" s="389"/>
      <c r="E126" s="391">
        <v>8501.1194852319986</v>
      </c>
      <c r="F126" s="102"/>
      <c r="G126" s="102" t="e">
        <v>#N/A</v>
      </c>
      <c r="H126" s="180" t="e">
        <v>#N/A</v>
      </c>
    </row>
    <row r="127" spans="1:8">
      <c r="A127" s="102" t="s">
        <v>3139</v>
      </c>
      <c r="B127" s="102" t="s">
        <v>3138</v>
      </c>
      <c r="C127" s="273">
        <v>3801.5331024000006</v>
      </c>
      <c r="D127" s="389"/>
      <c r="E127" s="391">
        <v>4980.0083641440015</v>
      </c>
      <c r="F127" s="102"/>
      <c r="G127" s="102" t="e">
        <v>#N/A</v>
      </c>
      <c r="H127" s="180" t="e">
        <v>#N/A</v>
      </c>
    </row>
    <row r="128" spans="1:8">
      <c r="A128" s="102">
        <v>2350522</v>
      </c>
      <c r="B128" s="102" t="s">
        <v>2633</v>
      </c>
      <c r="C128" s="273">
        <v>1481.29168</v>
      </c>
      <c r="D128" s="389"/>
      <c r="E128" s="391">
        <v>1940.4921008000001</v>
      </c>
      <c r="F128" s="102"/>
      <c r="G128" s="102">
        <v>6884.5</v>
      </c>
      <c r="H128" s="180">
        <v>-0.78483670854818788</v>
      </c>
    </row>
    <row r="129" spans="1:8">
      <c r="A129" s="102">
        <v>2350525</v>
      </c>
      <c r="B129" s="102" t="s">
        <v>2631</v>
      </c>
      <c r="C129" s="273">
        <v>2962.5833600000001</v>
      </c>
      <c r="D129" s="389"/>
      <c r="E129" s="391">
        <v>3880.9842016000002</v>
      </c>
      <c r="F129" s="102"/>
      <c r="G129" s="102">
        <v>8264.9</v>
      </c>
      <c r="H129" s="180">
        <v>-0.64154637563672878</v>
      </c>
    </row>
    <row r="130" spans="1:8">
      <c r="A130" s="102">
        <v>2350280</v>
      </c>
      <c r="B130" s="102" t="s">
        <v>2709</v>
      </c>
      <c r="C130" s="273">
        <v>471.32008000000002</v>
      </c>
      <c r="D130" s="389"/>
      <c r="E130" s="391">
        <v>617.42930480000007</v>
      </c>
      <c r="F130" s="102"/>
      <c r="G130" s="102">
        <v>3502.1</v>
      </c>
      <c r="H130" s="180">
        <v>-0.86541786927843289</v>
      </c>
    </row>
    <row r="131" spans="1:8">
      <c r="A131" s="102">
        <v>2350283</v>
      </c>
      <c r="B131" s="102" t="s">
        <v>2705</v>
      </c>
      <c r="C131" s="273">
        <v>908.97444000000007</v>
      </c>
      <c r="D131" s="389"/>
      <c r="E131" s="391">
        <v>1190.7565164000002</v>
      </c>
      <c r="F131" s="102"/>
      <c r="G131" s="102">
        <v>2475.1999999999998</v>
      </c>
      <c r="H131" s="180">
        <v>-0.63276727537168709</v>
      </c>
    </row>
    <row r="132" spans="1:8">
      <c r="A132" s="102">
        <v>2350373</v>
      </c>
      <c r="B132" s="102" t="s">
        <v>2730</v>
      </c>
      <c r="C132" s="273">
        <v>1716.9517200000003</v>
      </c>
      <c r="D132" s="389"/>
      <c r="E132" s="391">
        <v>2249.2067532000005</v>
      </c>
      <c r="F132" s="102"/>
      <c r="G132" s="102">
        <v>7806.4</v>
      </c>
      <c r="H132" s="180">
        <v>-0.78005844947735192</v>
      </c>
    </row>
    <row r="133" spans="1:8">
      <c r="A133" s="102">
        <v>2350376</v>
      </c>
      <c r="B133" s="102" t="s">
        <v>2728</v>
      </c>
      <c r="C133" s="273">
        <v>3400.2377200000001</v>
      </c>
      <c r="D133" s="389"/>
      <c r="E133" s="391">
        <v>4454.3114132000001</v>
      </c>
      <c r="F133" s="102"/>
      <c r="G133" s="102">
        <v>5121.8999999999996</v>
      </c>
      <c r="H133" s="180">
        <v>-0.33613742556473175</v>
      </c>
    </row>
    <row r="134" spans="1:8">
      <c r="A134" s="102">
        <v>2350558</v>
      </c>
      <c r="B134" s="102" t="s">
        <v>2784</v>
      </c>
      <c r="C134" s="273">
        <v>4107.2178400000003</v>
      </c>
      <c r="D134" s="389"/>
      <c r="E134" s="391">
        <v>5380.4553704000009</v>
      </c>
      <c r="F134" s="102"/>
      <c r="G134" s="102">
        <v>30516.499999999996</v>
      </c>
      <c r="H134" s="180">
        <v>-0.86540993102092301</v>
      </c>
    </row>
    <row r="135" spans="1:8">
      <c r="A135" s="102">
        <v>2350561</v>
      </c>
      <c r="B135" s="102" t="s">
        <v>2782</v>
      </c>
      <c r="C135" s="273">
        <v>8214.4356800000005</v>
      </c>
      <c r="D135" s="389"/>
      <c r="E135" s="391">
        <v>10760.910740800002</v>
      </c>
      <c r="F135" s="102"/>
      <c r="G135" s="102">
        <v>16730</v>
      </c>
      <c r="H135" s="180">
        <v>-0.50899966049013745</v>
      </c>
    </row>
    <row r="136" spans="1:8">
      <c r="A136" s="102">
        <v>2347513</v>
      </c>
      <c r="B136" s="102" t="s">
        <v>3140</v>
      </c>
      <c r="C136" s="273">
        <v>7473.7898400000013</v>
      </c>
      <c r="D136" s="389"/>
      <c r="E136" s="391">
        <v>9790.6646904000027</v>
      </c>
      <c r="F136" s="102"/>
      <c r="G136" s="102" t="e">
        <v>#N/A</v>
      </c>
      <c r="H136" s="180" t="e">
        <v>#N/A</v>
      </c>
    </row>
    <row r="137" spans="1:8">
      <c r="A137" s="102">
        <v>2347640</v>
      </c>
      <c r="B137" s="102" t="s">
        <v>3141</v>
      </c>
      <c r="C137" s="273">
        <v>14947.579680000003</v>
      </c>
      <c r="D137" s="389"/>
      <c r="E137" s="391">
        <v>19581.329380800005</v>
      </c>
      <c r="F137" s="102"/>
      <c r="G137" s="102" t="e">
        <v>#N/A</v>
      </c>
      <c r="H137" s="180" t="e">
        <v>#N/A</v>
      </c>
    </row>
    <row r="138" spans="1:8">
      <c r="A138" s="102">
        <v>2349441</v>
      </c>
      <c r="B138" s="102" t="s">
        <v>3142</v>
      </c>
      <c r="C138" s="273">
        <v>7507.4555600000003</v>
      </c>
      <c r="D138" s="389"/>
      <c r="E138" s="391">
        <v>9834.7667836000001</v>
      </c>
      <c r="F138" s="102"/>
      <c r="G138" s="102" t="e">
        <v>#N/A</v>
      </c>
      <c r="H138" s="180" t="e">
        <v>#N/A</v>
      </c>
    </row>
    <row r="139" spans="1:8">
      <c r="A139" s="102">
        <v>2349444</v>
      </c>
      <c r="B139" s="102" t="s">
        <v>3143</v>
      </c>
      <c r="C139" s="273">
        <v>15014.911120000001</v>
      </c>
      <c r="D139" s="389"/>
      <c r="E139" s="391">
        <v>19669.5335672</v>
      </c>
      <c r="F139" s="102"/>
      <c r="G139" s="102" t="e">
        <v>#N/A</v>
      </c>
      <c r="H139" s="180" t="e">
        <v>#N/A</v>
      </c>
    </row>
    <row r="140" spans="1:8">
      <c r="A140" s="102">
        <v>2348435</v>
      </c>
      <c r="B140" s="102" t="s">
        <v>3144</v>
      </c>
      <c r="C140" s="273">
        <v>9392.7358800000002</v>
      </c>
      <c r="D140" s="389"/>
      <c r="E140" s="391">
        <v>12304.4840028</v>
      </c>
      <c r="F140" s="102"/>
      <c r="G140" s="102" t="e">
        <v>#N/A</v>
      </c>
      <c r="H140" s="180" t="e">
        <v>#N/A</v>
      </c>
    </row>
    <row r="141" spans="1:8">
      <c r="A141" s="102">
        <v>2348438</v>
      </c>
      <c r="B141" s="102" t="s">
        <v>3145</v>
      </c>
      <c r="C141" s="273">
        <v>18785.47176</v>
      </c>
      <c r="D141" s="389"/>
      <c r="E141" s="391">
        <v>24608.9680056</v>
      </c>
      <c r="F141" s="102"/>
      <c r="G141" s="102" t="e">
        <v>#N/A</v>
      </c>
      <c r="H141" s="180" t="e">
        <v>#N/A</v>
      </c>
    </row>
    <row r="142" spans="1:8">
      <c r="A142" s="102">
        <v>2349453</v>
      </c>
      <c r="B142" s="102" t="s">
        <v>3146</v>
      </c>
      <c r="C142" s="273">
        <v>17001.188599999998</v>
      </c>
      <c r="D142" s="389"/>
      <c r="E142" s="391">
        <v>22271.557065999998</v>
      </c>
      <c r="F142" s="102"/>
      <c r="G142" s="102" t="e">
        <v>#N/A</v>
      </c>
      <c r="H142" s="180" t="e">
        <v>#N/A</v>
      </c>
    </row>
    <row r="143" spans="1:8">
      <c r="A143" s="102">
        <v>2349456</v>
      </c>
      <c r="B143" s="102" t="s">
        <v>3147</v>
      </c>
      <c r="C143" s="273">
        <v>33968.711479999998</v>
      </c>
      <c r="D143" s="389"/>
      <c r="E143" s="391">
        <v>44499.0120388</v>
      </c>
      <c r="F143" s="102"/>
      <c r="G143" s="102" t="e">
        <v>#N/A</v>
      </c>
      <c r="H143" s="180" t="e">
        <v>#N/A</v>
      </c>
    </row>
    <row r="144" spans="1:8">
      <c r="A144" s="102">
        <v>2350853</v>
      </c>
      <c r="B144" s="102" t="s">
        <v>3148</v>
      </c>
      <c r="C144" s="273">
        <v>6261.8239200000007</v>
      </c>
      <c r="D144" s="389"/>
      <c r="E144" s="391">
        <v>8202.9893352000017</v>
      </c>
      <c r="F144" s="102"/>
      <c r="G144" s="102" t="e">
        <v>#N/A</v>
      </c>
      <c r="H144" s="180" t="e">
        <v>#N/A</v>
      </c>
    </row>
    <row r="145" spans="1:8">
      <c r="A145" s="102">
        <v>2350856</v>
      </c>
      <c r="B145" s="102" t="s">
        <v>3149</v>
      </c>
      <c r="C145" s="273">
        <v>12489.982120000001</v>
      </c>
      <c r="D145" s="389"/>
      <c r="E145" s="391">
        <v>16361.876577200001</v>
      </c>
      <c r="F145" s="102"/>
      <c r="G145" s="102" t="e">
        <v>#N/A</v>
      </c>
      <c r="H145" s="180" t="e">
        <v>#N/A</v>
      </c>
    </row>
    <row r="146" spans="1:8">
      <c r="A146" s="102">
        <v>2350799</v>
      </c>
      <c r="B146" s="102" t="s">
        <v>3150</v>
      </c>
      <c r="C146" s="273">
        <v>3938.8892399999995</v>
      </c>
      <c r="D146" s="389"/>
      <c r="E146" s="391">
        <v>5159.9449043999994</v>
      </c>
      <c r="F146" s="102"/>
      <c r="G146" s="102" t="e">
        <v>#N/A</v>
      </c>
      <c r="H146" s="180" t="e">
        <v>#N/A</v>
      </c>
    </row>
    <row r="147" spans="1:8">
      <c r="A147" s="102">
        <v>2350802</v>
      </c>
      <c r="B147" s="102" t="s">
        <v>3151</v>
      </c>
      <c r="C147" s="273">
        <v>7844.11276</v>
      </c>
      <c r="D147" s="389"/>
      <c r="E147" s="391">
        <v>10275.7877156</v>
      </c>
      <c r="F147" s="102"/>
      <c r="G147" s="102" t="e">
        <v>#N/A</v>
      </c>
      <c r="H147" s="180" t="e">
        <v>#N/A</v>
      </c>
    </row>
    <row r="148" spans="1:8">
      <c r="A148" s="102">
        <v>2351601</v>
      </c>
      <c r="B148" s="102" t="s">
        <v>2808</v>
      </c>
      <c r="C148" s="273">
        <v>9392.7358800000002</v>
      </c>
      <c r="D148" s="389"/>
      <c r="E148" s="391">
        <v>12304.4840028</v>
      </c>
      <c r="F148" s="102"/>
      <c r="G148" s="102">
        <v>62984.6</v>
      </c>
      <c r="H148" s="180">
        <v>-0.85087250089704469</v>
      </c>
    </row>
    <row r="149" spans="1:8">
      <c r="A149" s="102">
        <v>2351604</v>
      </c>
      <c r="B149" s="102" t="s">
        <v>2805</v>
      </c>
      <c r="C149" s="273">
        <v>18785.47176</v>
      </c>
      <c r="D149" s="389"/>
      <c r="E149" s="391">
        <v>24608.9680056</v>
      </c>
      <c r="F149" s="102"/>
      <c r="G149" s="102">
        <v>49257.599999999999</v>
      </c>
      <c r="H149" s="180">
        <v>-0.61862795264081072</v>
      </c>
    </row>
    <row r="150" spans="1:8">
      <c r="A150" s="102">
        <v>2347513</v>
      </c>
      <c r="B150" s="102" t="s">
        <v>3152</v>
      </c>
      <c r="C150" s="273">
        <v>7473.7898400000013</v>
      </c>
      <c r="D150" s="389"/>
      <c r="E150" s="391">
        <v>9790.6646904000027</v>
      </c>
      <c r="F150" s="102"/>
      <c r="G150" s="102" t="e">
        <v>#N/A</v>
      </c>
      <c r="H150" s="180" t="e">
        <v>#N/A</v>
      </c>
    </row>
    <row r="151" spans="1:8">
      <c r="A151" s="102">
        <v>2347640</v>
      </c>
      <c r="B151" s="102" t="s">
        <v>3153</v>
      </c>
      <c r="C151" s="273">
        <v>14947.579680000003</v>
      </c>
      <c r="D151" s="389"/>
      <c r="E151" s="391">
        <v>19581.329380800005</v>
      </c>
      <c r="F151" s="102"/>
      <c r="G151" s="102" t="e">
        <v>#N/A</v>
      </c>
      <c r="H151" s="180" t="e">
        <v>#N/A</v>
      </c>
    </row>
    <row r="152" spans="1:8">
      <c r="A152" s="102">
        <v>2354295</v>
      </c>
      <c r="B152" s="102" t="s">
        <v>2670</v>
      </c>
      <c r="C152" s="273">
        <v>33968.711479999998</v>
      </c>
      <c r="D152" s="389"/>
      <c r="E152" s="391">
        <v>44499.0120388</v>
      </c>
      <c r="F152" s="102"/>
      <c r="G152" s="102">
        <v>69000.399999999994</v>
      </c>
      <c r="H152" s="180">
        <v>-0.50770268752065206</v>
      </c>
    </row>
    <row r="153" spans="1:8">
      <c r="A153" s="102">
        <v>2354211</v>
      </c>
      <c r="B153" s="102" t="s">
        <v>2616</v>
      </c>
      <c r="C153" s="273">
        <v>15014.911120000001</v>
      </c>
      <c r="D153" s="389"/>
      <c r="E153" s="391">
        <v>19669.5335672</v>
      </c>
      <c r="F153" s="102"/>
      <c r="G153" s="102">
        <v>23807</v>
      </c>
      <c r="H153" s="180">
        <v>-0.3693068794892258</v>
      </c>
    </row>
    <row r="154" spans="1:8">
      <c r="A154" s="102">
        <v>2354292</v>
      </c>
      <c r="B154" s="102" t="s">
        <v>2673</v>
      </c>
      <c r="C154" s="273">
        <v>17001.188599999998</v>
      </c>
      <c r="D154" s="389"/>
      <c r="E154" s="391">
        <v>22271.557065999998</v>
      </c>
      <c r="F154" s="102"/>
      <c r="G154" s="102">
        <v>97293.7</v>
      </c>
      <c r="H154" s="180">
        <v>-0.82525910105176392</v>
      </c>
    </row>
    <row r="155" spans="1:8">
      <c r="A155" s="102">
        <v>2354208</v>
      </c>
      <c r="B155" s="102" t="s">
        <v>2619</v>
      </c>
      <c r="C155" s="273">
        <v>7507.4555600000003</v>
      </c>
      <c r="D155" s="389"/>
      <c r="E155" s="391">
        <v>9834.7667836000001</v>
      </c>
      <c r="F155" s="102"/>
      <c r="G155" s="102">
        <v>30592.799999999999</v>
      </c>
      <c r="H155" s="180">
        <v>-0.75460057399126601</v>
      </c>
    </row>
    <row r="156" spans="1:8">
      <c r="A156" s="102">
        <v>2355025</v>
      </c>
      <c r="B156" s="102" t="s">
        <v>2832</v>
      </c>
      <c r="C156" s="273">
        <v>3938.8892399999995</v>
      </c>
      <c r="D156" s="389"/>
      <c r="E156" s="391">
        <v>5159.9449043999994</v>
      </c>
      <c r="F156" s="102"/>
      <c r="G156" s="102">
        <v>9873.5</v>
      </c>
      <c r="H156" s="180">
        <v>-0.60106454246214625</v>
      </c>
    </row>
    <row r="157" spans="1:8">
      <c r="A157" s="102">
        <v>2355028</v>
      </c>
      <c r="B157" s="102" t="s">
        <v>2835</v>
      </c>
      <c r="C157" s="273">
        <v>8315.4328399999995</v>
      </c>
      <c r="D157" s="389"/>
      <c r="E157" s="391">
        <v>10893.217020399999</v>
      </c>
      <c r="F157" s="102"/>
      <c r="G157" s="102">
        <v>7721.7</v>
      </c>
      <c r="H157" s="180">
        <v>7.6891466904956116E-2</v>
      </c>
    </row>
    <row r="158" spans="1:8">
      <c r="A158" s="102">
        <v>2355081</v>
      </c>
      <c r="B158" s="102" t="s">
        <v>2826</v>
      </c>
      <c r="C158" s="273">
        <v>6261.8239200000007</v>
      </c>
      <c r="D158" s="389"/>
      <c r="E158" s="391">
        <v>8202.9893352000017</v>
      </c>
      <c r="F158" s="102"/>
      <c r="G158" s="102">
        <v>18244.099999999999</v>
      </c>
      <c r="H158" s="180">
        <v>-0.65677540026638748</v>
      </c>
    </row>
    <row r="159" spans="1:8">
      <c r="A159" s="102">
        <v>2355084</v>
      </c>
      <c r="B159" s="102" t="s">
        <v>2839</v>
      </c>
      <c r="C159" s="273">
        <v>15351.568320000002</v>
      </c>
      <c r="D159" s="389"/>
      <c r="E159" s="391">
        <v>20110.554499200003</v>
      </c>
      <c r="F159" s="102"/>
      <c r="G159" s="102">
        <v>10950.8</v>
      </c>
      <c r="H159" s="180">
        <v>0.40186729006100042</v>
      </c>
    </row>
    <row r="160" spans="1:8">
      <c r="A160" s="102">
        <v>2355741</v>
      </c>
      <c r="B160" s="102" t="s">
        <v>2923</v>
      </c>
      <c r="C160" s="273">
        <v>471.32008000000002</v>
      </c>
      <c r="D160" s="389"/>
      <c r="E160" s="391">
        <v>617.42930480000007</v>
      </c>
      <c r="F160" s="102"/>
      <c r="G160" s="102">
        <v>5347.2999999999993</v>
      </c>
      <c r="H160" s="180">
        <v>-0.91185830606100271</v>
      </c>
    </row>
    <row r="161" spans="1:8">
      <c r="A161" s="102">
        <v>2355744</v>
      </c>
      <c r="B161" s="102" t="s">
        <v>2926</v>
      </c>
      <c r="C161" s="273">
        <v>2289.2689600000003</v>
      </c>
      <c r="D161" s="389"/>
      <c r="E161" s="391">
        <v>2998.9423376000004</v>
      </c>
      <c r="F161" s="102"/>
      <c r="G161" s="102">
        <v>2757.2999999999997</v>
      </c>
      <c r="H161" s="180">
        <v>-0.16974251622964473</v>
      </c>
    </row>
    <row r="162" spans="1:8">
      <c r="A162" s="102">
        <v>2355879</v>
      </c>
      <c r="B162" s="102" t="s">
        <v>2942</v>
      </c>
      <c r="C162" s="273">
        <v>1716.9517200000003</v>
      </c>
      <c r="D162" s="389"/>
      <c r="E162" s="391">
        <v>2249.2067532000005</v>
      </c>
      <c r="F162" s="102"/>
      <c r="G162" s="102">
        <v>7278.5999999999995</v>
      </c>
      <c r="H162" s="180">
        <v>-0.76410961998186466</v>
      </c>
    </row>
    <row r="163" spans="1:8">
      <c r="A163" s="102">
        <v>2355882</v>
      </c>
      <c r="B163" s="102" t="s">
        <v>2945</v>
      </c>
      <c r="C163" s="273">
        <v>3602.2320400000003</v>
      </c>
      <c r="D163" s="389"/>
      <c r="E163" s="391">
        <v>4718.9239724000008</v>
      </c>
      <c r="F163" s="102"/>
      <c r="G163" s="102">
        <v>4367.2999999999993</v>
      </c>
      <c r="H163" s="180">
        <v>-0.17518099512284457</v>
      </c>
    </row>
    <row r="164" spans="1:8">
      <c r="A164" s="102">
        <v>2355140</v>
      </c>
      <c r="B164" s="102" t="s">
        <v>2863</v>
      </c>
      <c r="C164" s="273">
        <v>11749.336280000001</v>
      </c>
      <c r="D164" s="389"/>
      <c r="E164" s="391">
        <v>15391.630526800003</v>
      </c>
      <c r="F164" s="102"/>
      <c r="G164" s="102">
        <v>14230.3</v>
      </c>
      <c r="H164" s="180">
        <v>-0.17434373976655432</v>
      </c>
    </row>
    <row r="165" spans="1:8">
      <c r="A165" s="102">
        <v>2355137</v>
      </c>
      <c r="B165" s="102" t="s">
        <v>2860</v>
      </c>
      <c r="C165" s="273">
        <v>4107.2178400000003</v>
      </c>
      <c r="D165" s="389"/>
      <c r="E165" s="391">
        <v>5380.4553704000009</v>
      </c>
      <c r="F165" s="102"/>
      <c r="G165" s="102">
        <v>23736.3</v>
      </c>
      <c r="H165" s="180">
        <v>-0.82696469795208183</v>
      </c>
    </row>
    <row r="166" spans="1:8">
      <c r="A166" s="102">
        <v>2356287</v>
      </c>
      <c r="B166" s="102" t="s">
        <v>2984</v>
      </c>
      <c r="C166" s="273">
        <v>1481.29168</v>
      </c>
      <c r="D166" s="389"/>
      <c r="E166" s="391">
        <v>1940.4921008000001</v>
      </c>
      <c r="F166" s="102"/>
      <c r="G166" s="102">
        <v>14736.4</v>
      </c>
      <c r="H166" s="180">
        <v>-0.89948076328004123</v>
      </c>
    </row>
    <row r="167" spans="1:8">
      <c r="A167" s="102">
        <v>2356290</v>
      </c>
      <c r="B167" s="102" t="s">
        <v>2987</v>
      </c>
      <c r="C167" s="273">
        <v>14644.5882</v>
      </c>
      <c r="D167" s="389"/>
      <c r="E167" s="391">
        <v>19184.410542000001</v>
      </c>
      <c r="F167" s="102"/>
      <c r="G167" s="102">
        <v>17731</v>
      </c>
      <c r="H167" s="180">
        <v>-0.17406868196943207</v>
      </c>
    </row>
    <row r="168" spans="1:8">
      <c r="A168" s="102">
        <v>2350262</v>
      </c>
      <c r="B168" s="102" t="s">
        <v>2704</v>
      </c>
      <c r="C168" s="273">
        <v>2255.6032400000004</v>
      </c>
      <c r="D168" s="389"/>
      <c r="E168" s="391">
        <v>2954.8402444000008</v>
      </c>
      <c r="F168" s="102"/>
      <c r="G168" s="102">
        <v>3094</v>
      </c>
      <c r="H168" s="180">
        <v>-0.27097503555268249</v>
      </c>
    </row>
    <row r="169" spans="1:8">
      <c r="A169" s="102">
        <v>2350525</v>
      </c>
      <c r="B169" s="102" t="s">
        <v>2631</v>
      </c>
      <c r="C169" s="273">
        <v>2996.2490800000005</v>
      </c>
      <c r="D169" s="389"/>
      <c r="E169" s="391">
        <v>3925.0862948000008</v>
      </c>
      <c r="F169" s="102"/>
      <c r="G169" s="102">
        <v>8264.9</v>
      </c>
      <c r="H169" s="180">
        <v>-0.63747303899623697</v>
      </c>
    </row>
    <row r="170" spans="1:8">
      <c r="A170" s="102">
        <v>2350376</v>
      </c>
      <c r="B170" s="102" t="s">
        <v>2728</v>
      </c>
      <c r="C170" s="273">
        <v>4073.5521200000007</v>
      </c>
      <c r="D170" s="389"/>
      <c r="E170" s="391">
        <v>5336.3532772000008</v>
      </c>
      <c r="F170" s="102"/>
      <c r="G170" s="102">
        <v>5121.8999999999996</v>
      </c>
      <c r="H170" s="180">
        <v>-0.20467949003299538</v>
      </c>
    </row>
    <row r="171" spans="1:8">
      <c r="A171" s="102">
        <v>2350802</v>
      </c>
      <c r="B171" s="102" t="s">
        <v>3154</v>
      </c>
      <c r="C171" s="273">
        <v>5622.1752400000005</v>
      </c>
      <c r="D171" s="389"/>
      <c r="E171" s="391">
        <v>7365.0495644000011</v>
      </c>
      <c r="F171" s="102"/>
      <c r="G171" s="102" t="e">
        <v>#N/A</v>
      </c>
      <c r="H171" s="180" t="e">
        <v>#N/A</v>
      </c>
    </row>
    <row r="172" spans="1:8">
      <c r="A172" s="102">
        <v>2350856</v>
      </c>
      <c r="B172" s="102" t="s">
        <v>3155</v>
      </c>
      <c r="C172" s="273">
        <v>10571.03608</v>
      </c>
      <c r="D172" s="389"/>
      <c r="E172" s="391">
        <v>13848.0572648</v>
      </c>
      <c r="F172" s="102"/>
      <c r="G172" s="102" t="e">
        <v>#N/A</v>
      </c>
      <c r="H172" s="180" t="e">
        <v>#N/A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H198"/>
  <sheetViews>
    <sheetView workbookViewId="0">
      <selection activeCell="D5" sqref="D5"/>
    </sheetView>
  </sheetViews>
  <sheetFormatPr defaultColWidth="8.85546875" defaultRowHeight="15"/>
  <cols>
    <col min="1" max="1" width="24.140625" customWidth="1"/>
    <col min="2" max="2" width="66.42578125" bestFit="1" customWidth="1"/>
    <col min="3" max="3" width="18.85546875" style="263" customWidth="1"/>
    <col min="4" max="4" width="14.28515625" style="263" customWidth="1"/>
    <col min="5" max="5" width="16.5703125" style="263" customWidth="1"/>
    <col min="6" max="7" width="0" hidden="1" customWidth="1"/>
    <col min="8" max="8" width="8.85546875" style="64"/>
  </cols>
  <sheetData>
    <row r="1" spans="1:8" ht="16.5">
      <c r="A1" s="52" t="s">
        <v>1346</v>
      </c>
      <c r="B1" s="53" t="str">
        <f>[1]Summary!A8</f>
        <v>Bosch</v>
      </c>
      <c r="C1" s="39"/>
      <c r="D1" s="101"/>
      <c r="E1" s="101"/>
      <c r="F1" s="101"/>
      <c r="G1" s="101"/>
    </row>
    <row r="2" spans="1:8">
      <c r="A2" s="50" t="s">
        <v>1347</v>
      </c>
      <c r="B2" s="100">
        <f>[1]Summary!E8</f>
        <v>42155</v>
      </c>
      <c r="C2" s="39"/>
      <c r="D2" s="101"/>
      <c r="E2" s="101"/>
      <c r="F2" s="101"/>
      <c r="G2" s="101"/>
    </row>
    <row r="3" spans="1:8">
      <c r="A3" s="50" t="s">
        <v>1348</v>
      </c>
      <c r="B3" s="51" t="str">
        <f>Summary!C8</f>
        <v>RUSY12050LAS</v>
      </c>
      <c r="C3" s="39"/>
      <c r="D3" s="101"/>
      <c r="E3" s="101"/>
      <c r="F3" s="101"/>
      <c r="G3" s="101"/>
    </row>
    <row r="4" spans="1:8">
      <c r="A4" s="42"/>
      <c r="B4" s="43"/>
      <c r="C4" s="44"/>
      <c r="D4" s="101"/>
      <c r="E4" s="101"/>
      <c r="F4" s="101"/>
      <c r="G4" s="101"/>
    </row>
    <row r="5" spans="1:8" ht="54">
      <c r="A5" s="54" t="s">
        <v>1349</v>
      </c>
      <c r="B5" s="46" t="s">
        <v>1289</v>
      </c>
      <c r="C5" s="197" t="s">
        <v>1344</v>
      </c>
      <c r="D5" s="197" t="s">
        <v>1345</v>
      </c>
      <c r="E5" s="197" t="s">
        <v>3173</v>
      </c>
      <c r="F5" s="101"/>
      <c r="G5" s="101"/>
      <c r="H5" s="165" t="s">
        <v>1371</v>
      </c>
    </row>
    <row r="6" spans="1:8">
      <c r="A6" s="47"/>
      <c r="B6" s="48"/>
      <c r="C6" s="107" t="s">
        <v>1290</v>
      </c>
      <c r="D6" s="107" t="s">
        <v>1290</v>
      </c>
      <c r="E6" s="107" t="s">
        <v>1290</v>
      </c>
      <c r="F6" s="101"/>
      <c r="G6" s="101"/>
    </row>
    <row r="7" spans="1:8">
      <c r="A7" s="182" t="s">
        <v>1020</v>
      </c>
      <c r="B7" s="267" t="str">
        <f>VLOOKUP(A7,[1]PN!B1:D1898,3,FALSE)</f>
        <v>W850dn</v>
      </c>
      <c r="C7" s="33">
        <v>50343.557140800003</v>
      </c>
      <c r="D7" s="268">
        <f>C7*1.05</f>
        <v>52860.734997840009</v>
      </c>
      <c r="E7" s="269">
        <f>D7*1.12</f>
        <v>59204.023197580813</v>
      </c>
      <c r="F7" s="101"/>
      <c r="G7" s="101">
        <f>VLOOKUP(A7,[1]PN!B1:D1679, 2, FALSE)</f>
        <v>109508</v>
      </c>
      <c r="H7" s="64">
        <f>(E7-G7)/G7</f>
        <v>-0.45936348762117096</v>
      </c>
    </row>
    <row r="8" spans="1:8">
      <c r="A8" s="182" t="s">
        <v>1012</v>
      </c>
      <c r="B8" s="267" t="str">
        <f>VLOOKUP(A8,[1]PN!B2:D1899,3,FALSE)</f>
        <v>X860de 4</v>
      </c>
      <c r="C8" s="33">
        <v>107806.40519039999</v>
      </c>
      <c r="D8" s="268">
        <f t="shared" ref="D8:D71" si="0">C8*1.05</f>
        <v>113196.72544991999</v>
      </c>
      <c r="E8" s="269">
        <f t="shared" ref="E8:E71" si="1">D8*1.12</f>
        <v>126780.33250391041</v>
      </c>
      <c r="F8" s="101"/>
      <c r="G8" s="101">
        <f>VLOOKUP(A8,[1]PN!B2:D1680, 2, FALSE)</f>
        <v>163131.5</v>
      </c>
      <c r="H8" s="64">
        <f t="shared" ref="H8:H71" si="2">(E8-G8)/G8</f>
        <v>-0.22283352691595179</v>
      </c>
    </row>
    <row r="9" spans="1:8">
      <c r="A9" s="182" t="s">
        <v>1082</v>
      </c>
      <c r="B9" s="267" t="str">
        <f>VLOOKUP(A9,[1]PN!B3:D1900,3,FALSE)</f>
        <v>C792dte</v>
      </c>
      <c r="C9" s="33">
        <v>27460.122076800002</v>
      </c>
      <c r="D9" s="268">
        <f t="shared" si="0"/>
        <v>28833.128180640004</v>
      </c>
      <c r="E9" s="269">
        <f t="shared" si="1"/>
        <v>32293.103562316806</v>
      </c>
      <c r="F9" s="101"/>
      <c r="G9" s="101">
        <f>VLOOKUP(A9,[1]PN!B3:D1681, 2, FALSE)</f>
        <v>49473.899999999994</v>
      </c>
      <c r="H9" s="64">
        <f t="shared" si="2"/>
        <v>-0.34726990266955282</v>
      </c>
    </row>
    <row r="10" spans="1:8">
      <c r="A10" s="182" t="s">
        <v>1130</v>
      </c>
      <c r="B10" s="267" t="str">
        <f>VLOOKUP(A10,[1]PN!B4:D1901,3,FALSE)</f>
        <v>C950de</v>
      </c>
      <c r="C10" s="33">
        <v>49920.628968000005</v>
      </c>
      <c r="D10" s="268">
        <f t="shared" si="0"/>
        <v>52416.660416400009</v>
      </c>
      <c r="E10" s="269">
        <f t="shared" si="1"/>
        <v>58706.659666368017</v>
      </c>
      <c r="F10" s="101"/>
      <c r="G10" s="101">
        <f>VLOOKUP(A10,[1]PN!B4:D1682, 2, FALSE)</f>
        <v>108497.2</v>
      </c>
      <c r="H10" s="64">
        <f t="shared" si="2"/>
        <v>-0.45891083211024786</v>
      </c>
    </row>
    <row r="11" spans="1:8">
      <c r="A11" s="182" t="s">
        <v>1132</v>
      </c>
      <c r="B11" s="267" t="str">
        <f>VLOOKUP(A11,[1]PN!B5:D1902,3,FALSE)</f>
        <v>X950de</v>
      </c>
      <c r="C11" s="33">
        <v>127570.74498</v>
      </c>
      <c r="D11" s="268">
        <f t="shared" si="0"/>
        <v>133949.282229</v>
      </c>
      <c r="E11" s="269">
        <f t="shared" si="1"/>
        <v>150023.19609648001</v>
      </c>
      <c r="F11" s="101"/>
      <c r="G11" s="101">
        <f>VLOOKUP(A11,[1]PN!B5:D1683, 2, FALSE)</f>
        <v>277640.3</v>
      </c>
      <c r="H11" s="64">
        <f t="shared" si="2"/>
        <v>-0.45964906356721263</v>
      </c>
    </row>
    <row r="12" spans="1:8">
      <c r="A12" s="182" t="s">
        <v>1088</v>
      </c>
      <c r="B12" s="267" t="str">
        <f>VLOOKUP(A12,[1]PN!B6:D1903,3,FALSE)</f>
        <v>X792dte</v>
      </c>
      <c r="C12" s="33">
        <v>92876.033718720006</v>
      </c>
      <c r="D12" s="268">
        <f t="shared" si="0"/>
        <v>97519.835404656013</v>
      </c>
      <c r="E12" s="269">
        <f t="shared" si="1"/>
        <v>109222.21565321475</v>
      </c>
      <c r="F12" s="101"/>
      <c r="G12" s="101">
        <f>VLOOKUP(A12,[1]PN!B6:D1684, 2, FALSE)</f>
        <v>125068.29999999999</v>
      </c>
      <c r="H12" s="64">
        <f t="shared" si="2"/>
        <v>-0.12669944619687995</v>
      </c>
    </row>
    <row r="13" spans="1:8">
      <c r="A13" s="182" t="s">
        <v>1092</v>
      </c>
      <c r="B13" s="267" t="str">
        <f>VLOOKUP(A13,[1]PN!B7:D1904,3,FALSE)</f>
        <v>X792dtme</v>
      </c>
      <c r="C13" s="33">
        <v>105141.95770176001</v>
      </c>
      <c r="D13" s="268">
        <f t="shared" si="0"/>
        <v>110399.05558684802</v>
      </c>
      <c r="E13" s="269">
        <f t="shared" si="1"/>
        <v>123646.94225726979</v>
      </c>
      <c r="F13" s="101"/>
      <c r="G13" s="101">
        <f>VLOOKUP(A13,[1]PN!B7:D1685, 2, FALSE)</f>
        <v>141586.19999999998</v>
      </c>
      <c r="H13" s="64">
        <f t="shared" si="2"/>
        <v>-0.1267020214027228</v>
      </c>
    </row>
    <row r="14" spans="1:8">
      <c r="A14" s="182" t="s">
        <v>1094</v>
      </c>
      <c r="B14" s="267" t="str">
        <f>VLOOKUP(A14,[1]PN!B8:D1905,3,FALSE)</f>
        <v>X792dtfe</v>
      </c>
      <c r="C14" s="33">
        <v>105141.95770176001</v>
      </c>
      <c r="D14" s="268">
        <f t="shared" si="0"/>
        <v>110399.05558684802</v>
      </c>
      <c r="E14" s="269">
        <f t="shared" si="1"/>
        <v>123646.94225726979</v>
      </c>
      <c r="F14" s="101"/>
      <c r="G14" s="101">
        <f>VLOOKUP(A14,[1]PN!B8:D1686, 2, FALSE)</f>
        <v>141586.19999999998</v>
      </c>
      <c r="H14" s="64">
        <f t="shared" si="2"/>
        <v>-0.1267020214027228</v>
      </c>
    </row>
    <row r="15" spans="1:8">
      <c r="A15" s="182" t="s">
        <v>1096</v>
      </c>
      <c r="B15" s="267" t="str">
        <f>VLOOKUP(A15,[1]PN!B9:D1906,3,FALSE)</f>
        <v>X792dtpe</v>
      </c>
      <c r="C15" s="33">
        <v>111447.61536384001</v>
      </c>
      <c r="D15" s="268">
        <f t="shared" si="0"/>
        <v>117019.99613203201</v>
      </c>
      <c r="E15" s="269">
        <f t="shared" si="1"/>
        <v>131062.39566787587</v>
      </c>
      <c r="F15" s="101"/>
      <c r="G15" s="101">
        <f>VLOOKUP(A15,[1]PN!B9:D1687, 2, FALSE)</f>
        <v>150098.19999999998</v>
      </c>
      <c r="H15" s="64">
        <f t="shared" si="2"/>
        <v>-0.12682233585828553</v>
      </c>
    </row>
    <row r="16" spans="1:8">
      <c r="A16" s="182" t="s">
        <v>1156</v>
      </c>
      <c r="B16" s="267" t="str">
        <f>VLOOKUP(A16,[1]PN!B10:D1907,3,FALSE)</f>
        <v>C748de</v>
      </c>
      <c r="C16" s="33">
        <v>18306.7480512</v>
      </c>
      <c r="D16" s="268">
        <f t="shared" si="0"/>
        <v>19222.085453760003</v>
      </c>
      <c r="E16" s="269">
        <f t="shared" si="1"/>
        <v>21528.735708211207</v>
      </c>
      <c r="F16" s="101"/>
      <c r="G16" s="101">
        <f>VLOOKUP(A16,[1]PN!B10:D1688, 2, FALSE)</f>
        <v>20804</v>
      </c>
      <c r="H16" s="64">
        <f t="shared" si="2"/>
        <v>3.4836363594078379E-2</v>
      </c>
    </row>
    <row r="17" spans="1:8">
      <c r="A17" s="182" t="s">
        <v>1162</v>
      </c>
      <c r="B17" s="267" t="str">
        <f>VLOOKUP(A17,[1]PN!B11:D1908,3,FALSE)</f>
        <v>X748de</v>
      </c>
      <c r="C17" s="33">
        <v>18306.7480512</v>
      </c>
      <c r="D17" s="268">
        <f t="shared" si="0"/>
        <v>19222.085453760003</v>
      </c>
      <c r="E17" s="269">
        <f t="shared" si="1"/>
        <v>21528.735708211207</v>
      </c>
      <c r="F17" s="101"/>
      <c r="G17" s="101">
        <f>VLOOKUP(A17,[1]PN!B11:D1689, 2, FALSE)</f>
        <v>44986.2</v>
      </c>
      <c r="H17" s="64">
        <f t="shared" si="2"/>
        <v>-0.52143689157538964</v>
      </c>
    </row>
    <row r="18" spans="1:8">
      <c r="A18" s="182" t="s">
        <v>1134</v>
      </c>
      <c r="B18" s="267" t="str">
        <f>VLOOKUP(A18,[1]PN!B12:D1909,3,FALSE)</f>
        <v>X950dhe</v>
      </c>
      <c r="C18" s="33">
        <v>147471.025968</v>
      </c>
      <c r="D18" s="268">
        <f t="shared" si="0"/>
        <v>154844.57726640001</v>
      </c>
      <c r="E18" s="269">
        <f t="shared" si="1"/>
        <v>173425.92653836802</v>
      </c>
      <c r="F18" s="101"/>
      <c r="G18" s="101">
        <f>VLOOKUP(A18,[1]PN!B12:D1690, 2, FALSE)</f>
        <v>330199.8</v>
      </c>
      <c r="H18" s="64">
        <f t="shared" si="2"/>
        <v>-0.47478488315750639</v>
      </c>
    </row>
    <row r="19" spans="1:8">
      <c r="A19" s="182" t="s">
        <v>1174</v>
      </c>
      <c r="B19" s="267" t="str">
        <f>VLOOKUP(A19,[1]PN!B13:D1910,3,FALSE)</f>
        <v>MS510DN</v>
      </c>
      <c r="C19" s="33">
        <v>6814.1784412799998</v>
      </c>
      <c r="D19" s="268">
        <f t="shared" si="0"/>
        <v>7154.8873633439998</v>
      </c>
      <c r="E19" s="269">
        <f t="shared" si="1"/>
        <v>8013.4738469452805</v>
      </c>
      <c r="F19" s="101"/>
      <c r="G19" s="101">
        <f>VLOOKUP(A19,[1]PN!B13:D1691, 2, FALSE)</f>
        <v>12490.1</v>
      </c>
      <c r="H19" s="64">
        <f t="shared" si="2"/>
        <v>-0.3584139560976069</v>
      </c>
    </row>
    <row r="20" spans="1:8">
      <c r="A20" s="182" t="s">
        <v>1214</v>
      </c>
      <c r="B20" s="267" t="str">
        <f>VLOOKUP(A20,[1]PN!B14:D1911,3,FALSE)</f>
        <v>MS811dtn</v>
      </c>
      <c r="C20" s="33">
        <v>17289.7064928</v>
      </c>
      <c r="D20" s="268">
        <f t="shared" si="0"/>
        <v>18154.191817440002</v>
      </c>
      <c r="E20" s="269">
        <f t="shared" si="1"/>
        <v>20332.694835532802</v>
      </c>
      <c r="F20" s="101"/>
      <c r="G20" s="101">
        <f>VLOOKUP(A20,[1]PN!B14:D1692, 2, FALSE)</f>
        <v>37034.9</v>
      </c>
      <c r="H20" s="64">
        <f t="shared" si="2"/>
        <v>-0.45098556130750178</v>
      </c>
    </row>
    <row r="21" spans="1:8">
      <c r="A21" s="182" t="s">
        <v>1196</v>
      </c>
      <c r="B21" s="267" t="str">
        <f>VLOOKUP(A21,[1]PN!B15:D1912,3,FALSE)</f>
        <v>MX611dhe</v>
      </c>
      <c r="C21" s="33">
        <v>24663.257791200005</v>
      </c>
      <c r="D21" s="268">
        <f t="shared" si="0"/>
        <v>25896.420680760006</v>
      </c>
      <c r="E21" s="269">
        <f t="shared" si="1"/>
        <v>29003.99116245121</v>
      </c>
      <c r="F21" s="101"/>
      <c r="G21" s="101">
        <f>VLOOKUP(A21,[1]PN!B15:D1693, 2, FALSE)</f>
        <v>48709.5</v>
      </c>
      <c r="H21" s="64">
        <f t="shared" si="2"/>
        <v>-0.40455165496563894</v>
      </c>
    </row>
    <row r="22" spans="1:8">
      <c r="A22" s="182" t="s">
        <v>1228</v>
      </c>
      <c r="B22" s="267" t="str">
        <f>VLOOKUP(A22,[1]PN!B16:D1913,3,FALSE)</f>
        <v>MX711dhe</v>
      </c>
      <c r="C22" s="33">
        <v>51233.21676144001</v>
      </c>
      <c r="D22" s="268">
        <f t="shared" si="0"/>
        <v>53794.877599512016</v>
      </c>
      <c r="E22" s="269">
        <f t="shared" si="1"/>
        <v>60250.262911453465</v>
      </c>
      <c r="F22" s="101"/>
      <c r="G22" s="101">
        <f>VLOOKUP(A22,[1]PN!B16:D1694, 2, FALSE)</f>
        <v>90184.5</v>
      </c>
      <c r="H22" s="64">
        <f t="shared" si="2"/>
        <v>-0.33192219381985305</v>
      </c>
    </row>
    <row r="23" spans="1:8">
      <c r="A23" s="182" t="s">
        <v>419</v>
      </c>
      <c r="B23" s="267" t="str">
        <f>VLOOKUP(A23,[1]PN!B17:D1914,3,FALSE)</f>
        <v>TRAY      ASM 550 WITH PACKAGI</v>
      </c>
      <c r="C23" s="33">
        <v>3305.3850648000007</v>
      </c>
      <c r="D23" s="268">
        <f t="shared" si="0"/>
        <v>3470.6543180400008</v>
      </c>
      <c r="E23" s="269">
        <f t="shared" si="1"/>
        <v>3887.1328362048012</v>
      </c>
      <c r="F23" s="101"/>
      <c r="G23" s="101">
        <f>VLOOKUP(A23,[1]PN!B17:D1695, 2, FALSE)</f>
        <v>4202.8</v>
      </c>
      <c r="H23" s="64">
        <f t="shared" si="2"/>
        <v>-7.5108776005329544E-2</v>
      </c>
    </row>
    <row r="24" spans="1:8">
      <c r="A24" s="182" t="s">
        <v>370</v>
      </c>
      <c r="B24" s="267" t="str">
        <f>VLOOKUP(A24,[1]PN!B18:D1915,3,FALSE)</f>
        <v>OPTION    JR 550 OPTION TRAY</v>
      </c>
      <c r="C24" s="33">
        <v>3178.5066129600004</v>
      </c>
      <c r="D24" s="268">
        <f t="shared" si="0"/>
        <v>3337.4319436080004</v>
      </c>
      <c r="E24" s="269">
        <f t="shared" si="1"/>
        <v>3737.9237768409607</v>
      </c>
      <c r="F24" s="101"/>
      <c r="G24" s="101">
        <f>VLOOKUP(A24,[1]PN!B18:D1696, 2, FALSE)</f>
        <v>7846.9999999999991</v>
      </c>
      <c r="H24" s="64">
        <f t="shared" si="2"/>
        <v>-0.52364932116210505</v>
      </c>
    </row>
    <row r="25" spans="1:8">
      <c r="A25" s="182" t="s">
        <v>372</v>
      </c>
      <c r="B25" s="267" t="str">
        <f>VLOOKUP(A25,[1]PN!B19:D1916,3,FALSE)</f>
        <v>OPTION    HIGH CAPACITY INPUT</v>
      </c>
      <c r="C25" s="33">
        <v>16950.356982720001</v>
      </c>
      <c r="D25" s="268">
        <f t="shared" si="0"/>
        <v>17797.874831856003</v>
      </c>
      <c r="E25" s="269">
        <f t="shared" si="1"/>
        <v>19933.619811678724</v>
      </c>
      <c r="F25" s="101"/>
      <c r="G25" s="101">
        <f>VLOOKUP(A25,[1]PN!B19:D1697, 2, FALSE)</f>
        <v>16837.099999999999</v>
      </c>
      <c r="H25" s="64">
        <f t="shared" si="2"/>
        <v>0.18391051972600539</v>
      </c>
    </row>
    <row r="26" spans="1:8">
      <c r="A26" s="182" t="s">
        <v>251</v>
      </c>
      <c r="B26" s="267" t="str">
        <f>VLOOKUP(A26,[1]PN!B20:D1917,3,FALSE)</f>
        <v>CASTER    T65X-CASTER BASE</v>
      </c>
      <c r="C26" s="33">
        <v>12912.39990432</v>
      </c>
      <c r="D26" s="268">
        <f t="shared" si="0"/>
        <v>13558.019899536001</v>
      </c>
      <c r="E26" s="269">
        <f t="shared" si="1"/>
        <v>15184.982287480321</v>
      </c>
      <c r="F26" s="101"/>
      <c r="G26" s="101">
        <f>VLOOKUP(A26,[1]PN!B20:D1698, 2, FALSE)</f>
        <v>10080.699999999999</v>
      </c>
      <c r="H26" s="64">
        <f t="shared" si="2"/>
        <v>0.50634204841730468</v>
      </c>
    </row>
    <row r="27" spans="1:8">
      <c r="A27" s="182" t="s">
        <v>405</v>
      </c>
      <c r="B27" s="267" t="str">
        <f>VLOOKUP(A27,[1]PN!B21:D1918,3,FALSE)</f>
        <v>DRAWER OPT400 SHEET UAT DRAWER</v>
      </c>
      <c r="C27" s="33">
        <v>5593.7285712000003</v>
      </c>
      <c r="D27" s="268">
        <f t="shared" si="0"/>
        <v>5873.4149997600007</v>
      </c>
      <c r="E27" s="269">
        <f t="shared" si="1"/>
        <v>6578.2247997312015</v>
      </c>
      <c r="F27" s="101"/>
      <c r="G27" s="101">
        <f>VLOOKUP(A27,[1]PN!B21:D1699, 2, FALSE)</f>
        <v>10453.099999999999</v>
      </c>
      <c r="H27" s="64">
        <f t="shared" si="2"/>
        <v>-0.37069148867501484</v>
      </c>
    </row>
    <row r="28" spans="1:8">
      <c r="A28" s="182" t="s">
        <v>397</v>
      </c>
      <c r="B28" s="267" t="str">
        <f>VLOOKUP(A28,[1]PN!B22:D1919,3,FALSE)</f>
        <v>Lexmark T65x 5-Bin Mailbox</v>
      </c>
      <c r="C28" s="33">
        <v>10831.492596959999</v>
      </c>
      <c r="D28" s="268">
        <f t="shared" si="0"/>
        <v>11373.067226808</v>
      </c>
      <c r="E28" s="269">
        <f t="shared" si="1"/>
        <v>12737.835294024961</v>
      </c>
      <c r="F28" s="101"/>
      <c r="G28" s="101">
        <f>VLOOKUP(A28,[1]PN!B22:D1700, 2, FALSE)</f>
        <v>13458.9</v>
      </c>
      <c r="H28" s="64">
        <f t="shared" si="2"/>
        <v>-5.3575307489842336E-2</v>
      </c>
    </row>
    <row r="29" spans="1:8">
      <c r="A29" s="182" t="s">
        <v>393</v>
      </c>
      <c r="B29" s="267" t="str">
        <f>VLOOKUP(A29,[1]PN!B23:D1920,3,FALSE)</f>
        <v>OPTION    4062 STAPLESMART II</v>
      </c>
      <c r="C29" s="33">
        <v>15255.623376</v>
      </c>
      <c r="D29" s="268">
        <f t="shared" si="0"/>
        <v>16018.4045448</v>
      </c>
      <c r="E29" s="269">
        <f t="shared" si="1"/>
        <v>17940.613090176001</v>
      </c>
      <c r="F29" s="101"/>
      <c r="G29" s="101">
        <f>VLOOKUP(A29,[1]PN!B23:D1701, 2, FALSE)</f>
        <v>15134.699999999999</v>
      </c>
      <c r="H29" s="64">
        <f t="shared" si="2"/>
        <v>0.18539601645067308</v>
      </c>
    </row>
    <row r="30" spans="1:8">
      <c r="A30" s="182" t="s">
        <v>376</v>
      </c>
      <c r="B30" s="267" t="str">
        <f>VLOOKUP(A30,[1]PN!B24:D1921,3,FALSE)</f>
        <v>OPTION    4062 ENVELOPE FEEDR</v>
      </c>
      <c r="C30" s="33">
        <v>10806.318300960002</v>
      </c>
      <c r="D30" s="268">
        <f t="shared" si="0"/>
        <v>11346.634216008002</v>
      </c>
      <c r="E30" s="269">
        <f t="shared" si="1"/>
        <v>12708.230321928964</v>
      </c>
      <c r="F30" s="101"/>
      <c r="G30" s="101">
        <f>VLOOKUP(A30,[1]PN!B24:D1702, 2, FALSE)</f>
        <v>10586.099999999999</v>
      </c>
      <c r="H30" s="64">
        <f t="shared" si="2"/>
        <v>0.20046384616893531</v>
      </c>
    </row>
    <row r="31" spans="1:8">
      <c r="A31" s="182" t="s">
        <v>399</v>
      </c>
      <c r="B31" s="267" t="str">
        <f>VLOOKUP(A31,[1]PN!B25:D1922,3,FALSE)</f>
        <v>TRAY OPT  4062 HI-CAP OUTPUT</v>
      </c>
      <c r="C31" s="33">
        <v>12713.019480000001</v>
      </c>
      <c r="D31" s="268">
        <f t="shared" si="0"/>
        <v>13348.670454000001</v>
      </c>
      <c r="E31" s="269">
        <f t="shared" si="1"/>
        <v>14950.510908480002</v>
      </c>
      <c r="F31" s="101"/>
      <c r="G31" s="101">
        <f>VLOOKUP(A31,[1]PN!B25:D1703, 2, FALSE)</f>
        <v>13458.9</v>
      </c>
      <c r="H31" s="64">
        <f t="shared" si="2"/>
        <v>0.1108271038851617</v>
      </c>
    </row>
    <row r="32" spans="1:8">
      <c r="A32" s="182" t="s">
        <v>395</v>
      </c>
      <c r="B32" s="267" t="str">
        <f>VLOOKUP(A32,[1]PN!B26:D1923,3,FALSE)</f>
        <v>OPTION    4062 550 OUTPUT EXP</v>
      </c>
      <c r="C32" s="33">
        <v>5085.2077920000002</v>
      </c>
      <c r="D32" s="268">
        <f t="shared" si="0"/>
        <v>5339.4681816000002</v>
      </c>
      <c r="E32" s="269">
        <f t="shared" si="1"/>
        <v>5980.2043633920011</v>
      </c>
      <c r="F32" s="101"/>
      <c r="G32" s="101">
        <f>VLOOKUP(A32,[1]PN!B26:D1704, 2, FALSE)</f>
        <v>7075.5999999999995</v>
      </c>
      <c r="H32" s="64">
        <f t="shared" si="2"/>
        <v>-0.15481310936288065</v>
      </c>
    </row>
    <row r="33" spans="1:8">
      <c r="A33" s="182" t="s">
        <v>223</v>
      </c>
      <c r="B33" s="267" t="str">
        <f>VLOOKUP(A33,[1]PN!B27:D1924,3,FALSE)</f>
        <v>TOP ASM   TLI 80GB/160GB HD (F</v>
      </c>
      <c r="C33" s="33">
        <v>6102.2493504000004</v>
      </c>
      <c r="D33" s="268">
        <f t="shared" si="0"/>
        <v>6407.3618179200002</v>
      </c>
      <c r="E33" s="269">
        <f t="shared" si="1"/>
        <v>7176.245236070401</v>
      </c>
      <c r="F33" s="101"/>
      <c r="G33" s="101">
        <f>VLOOKUP(A33,[1]PN!B27:D1705, 2, FALSE)</f>
        <v>16198.699999999999</v>
      </c>
      <c r="H33" s="64">
        <f t="shared" si="2"/>
        <v>-0.55698634852979556</v>
      </c>
    </row>
    <row r="34" spans="1:8">
      <c r="A34" s="182" t="s">
        <v>385</v>
      </c>
      <c r="B34" s="267" t="str">
        <f>VLOOKUP(A34,[1]PN!B28:D1925,3,FALSE)</f>
        <v>FORMS CARDT654 F+BC CARD</v>
      </c>
      <c r="C34" s="33">
        <v>8467.1227166400004</v>
      </c>
      <c r="D34" s="268">
        <f t="shared" si="0"/>
        <v>8890.4788524720007</v>
      </c>
      <c r="E34" s="269">
        <f t="shared" si="1"/>
        <v>9957.3363147686414</v>
      </c>
      <c r="F34" s="101"/>
      <c r="G34" s="101">
        <f>VLOOKUP(A34,[1]PN!B28:D1706, 2, FALSE)</f>
        <v>10160.5</v>
      </c>
      <c r="H34" s="64">
        <f t="shared" si="2"/>
        <v>-1.9995441684105962E-2</v>
      </c>
    </row>
    <row r="35" spans="1:8">
      <c r="A35" s="182" t="s">
        <v>231</v>
      </c>
      <c r="B35" s="267" t="str">
        <f>VLOOKUP(A35,[1]PN!B29:D1926,3,FALSE)</f>
        <v>FEATURE   W840 PRINTER STAND</v>
      </c>
      <c r="C35" s="33">
        <v>7119.2909088000015</v>
      </c>
      <c r="D35" s="268">
        <f t="shared" si="0"/>
        <v>7475.2554542400021</v>
      </c>
      <c r="E35" s="269">
        <f t="shared" si="1"/>
        <v>8372.2861087488036</v>
      </c>
      <c r="F35" s="101"/>
      <c r="G35" s="101">
        <f>VLOOKUP(A35,[1]PN!B29:D1707, 2, FALSE)</f>
        <v>7501.2</v>
      </c>
      <c r="H35" s="64">
        <f t="shared" si="2"/>
        <v>0.11612623430235212</v>
      </c>
    </row>
    <row r="36" spans="1:8">
      <c r="A36" s="182" t="s">
        <v>235</v>
      </c>
      <c r="B36" s="267" t="str">
        <f>VLOOKUP(A36,[1]PN!B30:D1927,3,FALSE)</f>
        <v>OPTION    2000-SHEET HCF</v>
      </c>
      <c r="C36" s="33">
        <v>43555.056481440006</v>
      </c>
      <c r="D36" s="268">
        <f t="shared" si="0"/>
        <v>45732.809305512012</v>
      </c>
      <c r="E36" s="269">
        <f t="shared" si="1"/>
        <v>51220.746422173455</v>
      </c>
      <c r="F36" s="101"/>
      <c r="G36" s="101">
        <f>VLOOKUP(A36,[1]PN!B30:D1708, 2, FALSE)</f>
        <v>46920.299999999996</v>
      </c>
      <c r="H36" s="64">
        <f t="shared" si="2"/>
        <v>9.1654282307944757E-2</v>
      </c>
    </row>
    <row r="37" spans="1:8">
      <c r="A37" s="182" t="s">
        <v>265</v>
      </c>
      <c r="B37" s="267" t="str">
        <f>VLOOKUP(A37,[1]PN!B31:D1928,3,FALSE)</f>
        <v>BAR CD CRDW850 FORMS &amp; BAR COD</v>
      </c>
      <c r="C37" s="33">
        <v>8467.1227166400004</v>
      </c>
      <c r="D37" s="268">
        <f t="shared" si="0"/>
        <v>8890.4788524720007</v>
      </c>
      <c r="E37" s="269">
        <f t="shared" si="1"/>
        <v>9957.3363147686414</v>
      </c>
      <c r="F37" s="101"/>
      <c r="G37" s="101">
        <f>VLOOKUP(A37,[1]PN!B31:D1709, 2, FALSE)</f>
        <v>10160.5</v>
      </c>
      <c r="H37" s="64">
        <f t="shared" si="2"/>
        <v>-1.9995441684105962E-2</v>
      </c>
    </row>
    <row r="38" spans="1:8">
      <c r="A38" s="182" t="s">
        <v>349</v>
      </c>
      <c r="B38" s="267" t="str">
        <f>VLOOKUP(A38,[1]PN!B32:D1929,3,FALSE)</f>
        <v>OPTION    C73X 550 SHEET DRAWE</v>
      </c>
      <c r="C38" s="33">
        <v>9840.1288204800003</v>
      </c>
      <c r="D38" s="268">
        <f t="shared" si="0"/>
        <v>10332.135261504001</v>
      </c>
      <c r="E38" s="269">
        <f t="shared" si="1"/>
        <v>11571.991492884483</v>
      </c>
      <c r="F38" s="101"/>
      <c r="G38" s="101">
        <f>VLOOKUP(A38,[1]PN!B32:D1710, 2, FALSE)</f>
        <v>10612.699999999999</v>
      </c>
      <c r="H38" s="64">
        <f t="shared" si="2"/>
        <v>9.0390898912103793E-2</v>
      </c>
    </row>
    <row r="39" spans="1:8">
      <c r="A39" s="182" t="s">
        <v>353</v>
      </c>
      <c r="B39" s="267" t="str">
        <f>VLOOKUP(A39,[1]PN!B33:D1930,3,FALSE)</f>
        <v>OPTION    C73X 2000 SHEET DRAW</v>
      </c>
      <c r="C39" s="33">
        <v>19679.754155040002</v>
      </c>
      <c r="D39" s="268">
        <f t="shared" si="0"/>
        <v>20663.741862792001</v>
      </c>
      <c r="E39" s="269">
        <f t="shared" si="1"/>
        <v>23143.390886327044</v>
      </c>
      <c r="F39" s="101"/>
      <c r="G39" s="101">
        <f>VLOOKUP(A39,[1]PN!B33:D1711, 2, FALSE)</f>
        <v>21226.1</v>
      </c>
      <c r="H39" s="64">
        <f t="shared" si="2"/>
        <v>9.0327044832873016E-2</v>
      </c>
    </row>
    <row r="40" spans="1:8">
      <c r="A40" s="182" t="s">
        <v>355</v>
      </c>
      <c r="B40" s="267" t="str">
        <f>VLOOKUP(A40,[1]PN!B34:D1931,3,FALSE)</f>
        <v>OPTION    C73X 550 SPECIAL MED</v>
      </c>
      <c r="C40" s="33">
        <v>11823.359859360002</v>
      </c>
      <c r="D40" s="268">
        <f t="shared" si="0"/>
        <v>12414.527852328003</v>
      </c>
      <c r="E40" s="269">
        <f t="shared" si="1"/>
        <v>13904.271194607365</v>
      </c>
      <c r="F40" s="101"/>
      <c r="G40" s="101">
        <f>VLOOKUP(A40,[1]PN!B34:D1712, 2, FALSE)</f>
        <v>12740.699999999999</v>
      </c>
      <c r="H40" s="64">
        <f t="shared" si="2"/>
        <v>9.1327100913400849E-2</v>
      </c>
    </row>
    <row r="41" spans="1:8">
      <c r="A41" s="182" t="s">
        <v>339</v>
      </c>
      <c r="B41" s="267" t="str">
        <f>VLOOKUP(A41,[1]PN!B35:D1932,3,FALSE)</f>
        <v>BAR CD CRDC73X F+BC CARD</v>
      </c>
      <c r="C41" s="33">
        <v>8467.1227166400004</v>
      </c>
      <c r="D41" s="268">
        <f t="shared" si="0"/>
        <v>8890.4788524720007</v>
      </c>
      <c r="E41" s="269">
        <f t="shared" si="1"/>
        <v>9957.3363147686414</v>
      </c>
      <c r="F41" s="101"/>
      <c r="G41" s="101">
        <f>VLOOKUP(A41,[1]PN!B35:D1713, 2, FALSE)</f>
        <v>10160.5</v>
      </c>
      <c r="H41" s="64">
        <f t="shared" si="2"/>
        <v>-1.9995441684105962E-2</v>
      </c>
    </row>
    <row r="42" spans="1:8">
      <c r="A42" s="182" t="s">
        <v>253</v>
      </c>
      <c r="B42" s="267" t="str">
        <f>VLOOKUP(A42,[1]PN!B36:D1933,3,FALSE)</f>
        <v>CASTER    73X CASTER BASE</v>
      </c>
      <c r="C42" s="33">
        <v>11695.977921600001</v>
      </c>
      <c r="D42" s="268">
        <f t="shared" si="0"/>
        <v>12280.776817680002</v>
      </c>
      <c r="E42" s="269">
        <f t="shared" si="1"/>
        <v>13754.470035801603</v>
      </c>
      <c r="F42" s="101"/>
      <c r="G42" s="101">
        <f>VLOOKUP(A42,[1]PN!B36:D1714, 2, FALSE)</f>
        <v>10373.299999999999</v>
      </c>
      <c r="H42" s="64">
        <f t="shared" si="2"/>
        <v>0.32594931562777557</v>
      </c>
    </row>
    <row r="43" spans="1:8">
      <c r="A43" s="182" t="s">
        <v>427</v>
      </c>
      <c r="B43" s="267" t="str">
        <f>VLOOKUP(A43,[1]PN!B37:D1934,3,FALSE)</f>
        <v>FORMS CARDX46X F+BC CARD</v>
      </c>
      <c r="C43" s="33">
        <v>8467.1227166400004</v>
      </c>
      <c r="D43" s="268">
        <f t="shared" si="0"/>
        <v>8890.4788524720007</v>
      </c>
      <c r="E43" s="269">
        <f t="shared" si="1"/>
        <v>9957.3363147686414</v>
      </c>
      <c r="F43" s="101"/>
      <c r="G43" s="101">
        <f>VLOOKUP(A43,[1]PN!B37:D1715, 2, FALSE)</f>
        <v>10160.5</v>
      </c>
      <c r="H43" s="64">
        <f t="shared" si="2"/>
        <v>-1.9995441684105962E-2</v>
      </c>
    </row>
    <row r="44" spans="1:8">
      <c r="A44" s="182" t="s">
        <v>255</v>
      </c>
      <c r="B44" s="267" t="str">
        <f>VLOOKUP(A44,[1]PN!B38:D1935,3,FALSE)</f>
        <v>CASTER    X65X-CASTER BASE</v>
      </c>
      <c r="C44" s="33">
        <v>20340.831168000001</v>
      </c>
      <c r="D44" s="268">
        <f t="shared" si="0"/>
        <v>21357.872726400001</v>
      </c>
      <c r="E44" s="269">
        <f t="shared" si="1"/>
        <v>23920.817453568005</v>
      </c>
      <c r="F44" s="101"/>
      <c r="G44" s="101">
        <f>VLOOKUP(A44,[1]PN!B38:D1716, 2, FALSE)</f>
        <v>10080.699999999999</v>
      </c>
      <c r="H44" s="64">
        <f t="shared" si="2"/>
        <v>1.3729321826428726</v>
      </c>
    </row>
    <row r="45" spans="1:8">
      <c r="A45" s="182" t="s">
        <v>257</v>
      </c>
      <c r="B45" s="267" t="str">
        <f>VLOOKUP(A45,[1]PN!B39:D1936,3,FALSE)</f>
        <v>FORMS CARDX65XE F+BC CARD</v>
      </c>
      <c r="C45" s="33">
        <v>8467.1227166400004</v>
      </c>
      <c r="D45" s="268">
        <f t="shared" si="0"/>
        <v>8890.4788524720007</v>
      </c>
      <c r="E45" s="269">
        <f t="shared" si="1"/>
        <v>9957.3363147686414</v>
      </c>
      <c r="F45" s="101"/>
      <c r="G45" s="101">
        <f>VLOOKUP(A45,[1]PN!B39:D1717, 2, FALSE)</f>
        <v>10160.5</v>
      </c>
      <c r="H45" s="64">
        <f t="shared" si="2"/>
        <v>-1.9995441684105962E-2</v>
      </c>
    </row>
    <row r="46" spans="1:8">
      <c r="A46" s="182" t="s">
        <v>229</v>
      </c>
      <c r="B46" s="267" t="str">
        <f>VLOOKUP(A46,[1]PN!B40:D1937,3,FALSE)</f>
        <v>TRAY      2000 SHEE.DUAL INPUT</v>
      </c>
      <c r="C46" s="33">
        <v>50852.077920000003</v>
      </c>
      <c r="D46" s="268">
        <f t="shared" si="0"/>
        <v>53394.681816000004</v>
      </c>
      <c r="E46" s="269">
        <f t="shared" si="1"/>
        <v>59802.04363392001</v>
      </c>
      <c r="F46" s="101"/>
      <c r="G46" s="101">
        <f>VLOOKUP(A46,[1]PN!B40:D1718, 2, FALSE)</f>
        <v>52559.5</v>
      </c>
      <c r="H46" s="64">
        <f t="shared" si="2"/>
        <v>0.13779704209362739</v>
      </c>
    </row>
    <row r="47" spans="1:8">
      <c r="A47" s="182" t="s">
        <v>261</v>
      </c>
      <c r="B47" s="267" t="str">
        <f>VLOOKUP(A47,[1]PN!B41:D1938,3,FALSE)</f>
        <v>BAR CD CRDX860DE/X862DE/X864DE</v>
      </c>
      <c r="C47" s="33">
        <v>8467.1227166400004</v>
      </c>
      <c r="D47" s="268">
        <f t="shared" si="0"/>
        <v>8890.4788524720007</v>
      </c>
      <c r="E47" s="269">
        <f t="shared" si="1"/>
        <v>9957.3363147686414</v>
      </c>
      <c r="F47" s="101"/>
      <c r="G47" s="101">
        <f>VLOOKUP(A47,[1]PN!B41:D1719, 2, FALSE)</f>
        <v>10160.5</v>
      </c>
      <c r="H47" s="64">
        <f t="shared" si="2"/>
        <v>-1.9995441684105962E-2</v>
      </c>
    </row>
    <row r="48" spans="1:8">
      <c r="A48" s="182" t="s">
        <v>233</v>
      </c>
      <c r="B48" s="267" t="str">
        <f>VLOOKUP(A48,[1]PN!B42:D1939,3,FALSE)</f>
        <v>OPTION    2/4 HOLE FINISHER</v>
      </c>
      <c r="C48" s="33">
        <v>40000.445886240006</v>
      </c>
      <c r="D48" s="268">
        <f t="shared" si="0"/>
        <v>42000.468180552009</v>
      </c>
      <c r="E48" s="269">
        <f t="shared" si="1"/>
        <v>47040.524362218253</v>
      </c>
      <c r="F48" s="101"/>
      <c r="G48" s="101">
        <f>VLOOKUP(A48,[1]PN!B42:D1720, 2, FALSE)</f>
        <v>31226.999999999996</v>
      </c>
      <c r="H48" s="64">
        <f t="shared" si="2"/>
        <v>0.50640549403459378</v>
      </c>
    </row>
    <row r="49" spans="1:8">
      <c r="A49" s="182" t="s">
        <v>239</v>
      </c>
      <c r="B49" s="267" t="str">
        <f>VLOOKUP(A49,[1]PN!B43:D1940,3,FALSE)</f>
        <v>OPTION    X85XE BOOKLET 2/4</v>
      </c>
      <c r="C49" s="33">
        <v>103614.88490640001</v>
      </c>
      <c r="D49" s="268">
        <f t="shared" si="0"/>
        <v>108795.62915172002</v>
      </c>
      <c r="E49" s="269">
        <f t="shared" si="1"/>
        <v>121851.10464992643</v>
      </c>
      <c r="F49" s="101"/>
      <c r="G49" s="101">
        <f>VLOOKUP(A49,[1]PN!B43:D1721, 2, FALSE)</f>
        <v>80887.799999999988</v>
      </c>
      <c r="H49" s="64">
        <f t="shared" si="2"/>
        <v>0.50642129777205525</v>
      </c>
    </row>
    <row r="50" spans="1:8">
      <c r="A50" s="182" t="s">
        <v>474</v>
      </c>
      <c r="B50" s="267" t="str">
        <f>VLOOKUP(A50,[1]PN!B44:D1941,3,FALSE)</f>
        <v>FORMS CARD X73xe F+BC Card</v>
      </c>
      <c r="C50" s="33">
        <v>8467.1227166400004</v>
      </c>
      <c r="D50" s="268">
        <f t="shared" si="0"/>
        <v>8890.4788524720007</v>
      </c>
      <c r="E50" s="269">
        <f t="shared" si="1"/>
        <v>9957.3363147686414</v>
      </c>
      <c r="F50" s="101"/>
      <c r="G50" s="101">
        <f>VLOOKUP(A50,[1]PN!B44:D1722, 2, FALSE)</f>
        <v>10160.5</v>
      </c>
      <c r="H50" s="64">
        <f t="shared" si="2"/>
        <v>-1.9995441684105962E-2</v>
      </c>
    </row>
    <row r="51" spans="1:8">
      <c r="A51" s="182" t="s">
        <v>421</v>
      </c>
      <c r="B51" s="267" t="str">
        <f>VLOOKUP(A51,[1]PN!B45:D1942,3,FALSE)</f>
        <v>FORMS CARD E460 Forms + Bar Code Card w/</v>
      </c>
      <c r="C51" s="33">
        <v>8467.1227166400004</v>
      </c>
      <c r="D51" s="268">
        <f t="shared" si="0"/>
        <v>8890.4788524720007</v>
      </c>
      <c r="E51" s="269">
        <f t="shared" si="1"/>
        <v>9957.3363147686414</v>
      </c>
      <c r="F51" s="101"/>
      <c r="G51" s="101">
        <f>VLOOKUP(A51,[1]PN!B45:D1723, 2, FALSE)</f>
        <v>12767.3</v>
      </c>
      <c r="H51" s="64">
        <f t="shared" si="2"/>
        <v>-0.22009067580705066</v>
      </c>
    </row>
    <row r="52" spans="1:8">
      <c r="A52" s="182" t="s">
        <v>417</v>
      </c>
      <c r="B52" s="267" t="str">
        <f>VLOOKUP(A52,[1]PN!B46:D1943,3,FALSE)</f>
        <v>TRAY      ASM 250 WITH PACKAGI</v>
      </c>
      <c r="C52" s="33">
        <v>2771.1865036800004</v>
      </c>
      <c r="D52" s="268">
        <f t="shared" si="0"/>
        <v>2909.7458288640005</v>
      </c>
      <c r="E52" s="269">
        <f t="shared" si="1"/>
        <v>3258.915328327681</v>
      </c>
      <c r="F52" s="101"/>
      <c r="G52" s="101">
        <f>VLOOKUP(A52,[1]PN!B46:D1724, 2, FALSE)</f>
        <v>3005.7999999999997</v>
      </c>
      <c r="H52" s="64">
        <f t="shared" si="2"/>
        <v>8.4208972096507184E-2</v>
      </c>
    </row>
    <row r="53" spans="1:8">
      <c r="A53" s="182" t="s">
        <v>507</v>
      </c>
      <c r="B53" s="267" t="str">
        <f>VLOOKUP(A53,[1]PN!B47:D1944,3,FALSE)</f>
        <v>Lexmark C782 Hard Disk Drive</v>
      </c>
      <c r="C53" s="33">
        <v>14940.944676000001</v>
      </c>
      <c r="D53" s="268">
        <f t="shared" si="0"/>
        <v>15687.991909800001</v>
      </c>
      <c r="E53" s="269">
        <f t="shared" si="1"/>
        <v>17570.550938976001</v>
      </c>
      <c r="F53" s="101"/>
      <c r="G53" s="101">
        <f>VLOOKUP(A53,[1]PN!B47:D1725, 2, FALSE)</f>
        <v>16079.692999999999</v>
      </c>
      <c r="H53" s="64">
        <f t="shared" si="2"/>
        <v>9.2716816109362388E-2</v>
      </c>
    </row>
    <row r="54" spans="1:8">
      <c r="A54" s="182" t="s">
        <v>411</v>
      </c>
      <c r="B54" s="267" t="str">
        <f>VLOOKUP(A54,[1]PN!B48:D1945,3,FALSE)</f>
        <v>PRSCRB CRDT654 PRESCRIBE CARD</v>
      </c>
      <c r="C54" s="33">
        <v>8156.471904</v>
      </c>
      <c r="D54" s="268">
        <f t="shared" si="0"/>
        <v>8564.2954991999995</v>
      </c>
      <c r="E54" s="269">
        <f t="shared" si="1"/>
        <v>9592.010959104</v>
      </c>
      <c r="F54" s="101"/>
      <c r="G54" s="101">
        <f>VLOOKUP(A54,[1]PN!B48:D1726, 2, FALSE)</f>
        <v>9841.2999999999993</v>
      </c>
      <c r="H54" s="64">
        <f t="shared" si="2"/>
        <v>-2.5330905560850631E-2</v>
      </c>
    </row>
    <row r="55" spans="1:8">
      <c r="A55" s="182" t="s">
        <v>429</v>
      </c>
      <c r="B55" s="267" t="str">
        <f>VLOOKUP(A55,[1]PN!B49:D1946,3,FALSE)</f>
        <v>DRAWER OPTC790, X790 SERIES 55</v>
      </c>
      <c r="C55" s="33">
        <v>11018.285873280001</v>
      </c>
      <c r="D55" s="268">
        <f t="shared" si="0"/>
        <v>11569.200166944001</v>
      </c>
      <c r="E55" s="269">
        <f t="shared" si="1"/>
        <v>12957.504186977283</v>
      </c>
      <c r="F55" s="101"/>
      <c r="G55" s="101">
        <f>VLOOKUP(A55,[1]PN!B49:D1727, 2, FALSE)</f>
        <v>11224.5</v>
      </c>
      <c r="H55" s="64">
        <f t="shared" si="2"/>
        <v>0.15439477811726876</v>
      </c>
    </row>
    <row r="56" spans="1:8">
      <c r="A56" s="182" t="s">
        <v>432</v>
      </c>
      <c r="B56" s="267" t="str">
        <f>VLOOKUP(A56,[1]PN!B50:D1947,3,FALSE)</f>
        <v>HI CAP FDRC790, X790 SERIES 20</v>
      </c>
      <c r="C56" s="33">
        <v>34833.6733752</v>
      </c>
      <c r="D56" s="268">
        <f t="shared" si="0"/>
        <v>36575.357043960001</v>
      </c>
      <c r="E56" s="269">
        <f t="shared" si="1"/>
        <v>40964.399889235203</v>
      </c>
      <c r="F56" s="101"/>
      <c r="G56" s="101">
        <f>VLOOKUP(A56,[1]PN!B50:D1728, 2, FALSE)</f>
        <v>25295.899999999998</v>
      </c>
      <c r="H56" s="64">
        <f t="shared" si="2"/>
        <v>0.61940867449804937</v>
      </c>
    </row>
    <row r="57" spans="1:8">
      <c r="A57" s="182" t="s">
        <v>441</v>
      </c>
      <c r="B57" s="267" t="str">
        <f>VLOOKUP(A57,[1]PN!B51:D1948,3,FALSE)</f>
        <v>CASTER    C790, X790 SERIES CA</v>
      </c>
      <c r="C57" s="33">
        <v>12967.279869600001</v>
      </c>
      <c r="D57" s="268">
        <f t="shared" si="0"/>
        <v>13615.643863080002</v>
      </c>
      <c r="E57" s="269">
        <f t="shared" si="1"/>
        <v>15249.521126649604</v>
      </c>
      <c r="F57" s="101"/>
      <c r="G57" s="101">
        <f>VLOOKUP(A57,[1]PN!B51:D1729, 2, FALSE)</f>
        <v>10080.699999999999</v>
      </c>
      <c r="H57" s="64">
        <f t="shared" si="2"/>
        <v>0.51274426643483151</v>
      </c>
    </row>
    <row r="58" spans="1:8">
      <c r="A58" s="182" t="s">
        <v>357</v>
      </c>
      <c r="B58" s="267" t="str">
        <f>VLOOKUP(A58,[1]PN!B52:D1949,3,FALSE)</f>
        <v>Lexmark Hard Disk Drive (160+GB)</v>
      </c>
      <c r="C58" s="33">
        <v>14940.944676000001</v>
      </c>
      <c r="D58" s="268">
        <f t="shared" si="0"/>
        <v>15687.991909800001</v>
      </c>
      <c r="E58" s="269">
        <f t="shared" si="1"/>
        <v>17570.550938976001</v>
      </c>
      <c r="F58" s="101"/>
      <c r="G58" s="101">
        <f>VLOOKUP(A58,[1]PN!B52:D1730, 2, FALSE)</f>
        <v>16198.699999999999</v>
      </c>
      <c r="H58" s="64">
        <f t="shared" si="2"/>
        <v>8.4688952753986566E-2</v>
      </c>
    </row>
    <row r="59" spans="1:8">
      <c r="A59" s="182" t="s">
        <v>446</v>
      </c>
      <c r="B59" s="267" t="str">
        <f>VLOOKUP(A59,[1]PN!B53:D1950,3,FALSE)</f>
        <v>MFP OPTIONLEXMARK C790/X790 SE</v>
      </c>
      <c r="C59" s="33">
        <v>15361.355419200003</v>
      </c>
      <c r="D59" s="268">
        <f t="shared" si="0"/>
        <v>16129.423190160003</v>
      </c>
      <c r="E59" s="269">
        <f t="shared" si="1"/>
        <v>18064.953972979205</v>
      </c>
      <c r="F59" s="101"/>
      <c r="G59" s="101">
        <f>VLOOKUP(A59,[1]PN!B53:D1731, 2, FALSE)</f>
        <v>18592.699999999997</v>
      </c>
      <c r="H59" s="64">
        <f t="shared" si="2"/>
        <v>-2.8384582498550085E-2</v>
      </c>
    </row>
    <row r="60" spans="1:8">
      <c r="A60" s="182" t="s">
        <v>450</v>
      </c>
      <c r="B60" s="267" t="str">
        <f>VLOOKUP(A60,[1]PN!B54:D1951,3,FALSE)</f>
        <v>MFP OPTIONLEXMARK C790/X790 SE</v>
      </c>
      <c r="C60" s="33">
        <v>33698.312625600003</v>
      </c>
      <c r="D60" s="268">
        <f t="shared" si="0"/>
        <v>35383.228256880007</v>
      </c>
      <c r="E60" s="269">
        <f t="shared" si="1"/>
        <v>39629.215647705612</v>
      </c>
      <c r="F60" s="101"/>
      <c r="G60" s="101">
        <f>VLOOKUP(A60,[1]PN!B54:D1732, 2, FALSE)</f>
        <v>26572.699999999997</v>
      </c>
      <c r="H60" s="64">
        <f t="shared" si="2"/>
        <v>0.49135073393767348</v>
      </c>
    </row>
    <row r="61" spans="1:8">
      <c r="A61" s="182" t="s">
        <v>462</v>
      </c>
      <c r="B61" s="267" t="str">
        <f>VLOOKUP(A61,[1]PN!B55:D1952,3,FALSE)</f>
        <v>Lexmark C79x Forms and Bar Code Card</v>
      </c>
      <c r="C61" s="33">
        <v>8467.1227166400004</v>
      </c>
      <c r="D61" s="268">
        <f t="shared" si="0"/>
        <v>8890.4788524720007</v>
      </c>
      <c r="E61" s="269">
        <f t="shared" si="1"/>
        <v>9957.3363147686414</v>
      </c>
      <c r="F61" s="101"/>
      <c r="G61" s="101">
        <f>VLOOKUP(A61,[1]PN!B55:D1733, 2, FALSE)</f>
        <v>10160.5</v>
      </c>
      <c r="H61" s="64">
        <f t="shared" si="2"/>
        <v>-1.9995441684105962E-2</v>
      </c>
    </row>
    <row r="62" spans="1:8">
      <c r="A62" s="182" t="s">
        <v>273</v>
      </c>
      <c r="B62" s="267" t="str">
        <f>VLOOKUP(A62,[1]PN!B56:D1953,3,FALSE)</f>
        <v xml:space="preserve">520-Sheet Drawer Stand w/ Cabinet </v>
      </c>
      <c r="C62" s="33">
        <v>8559.2606400000004</v>
      </c>
      <c r="D62" s="268">
        <f t="shared" si="0"/>
        <v>8987.2236720000001</v>
      </c>
      <c r="E62" s="269">
        <f t="shared" si="1"/>
        <v>10065.690512640002</v>
      </c>
      <c r="F62" s="101"/>
      <c r="G62" s="101">
        <f>VLOOKUP(A62,[1]PN!B56:D1734, 2, FALSE)</f>
        <v>18273.5</v>
      </c>
      <c r="H62" s="64">
        <f t="shared" si="2"/>
        <v>-0.44916460926259327</v>
      </c>
    </row>
    <row r="63" spans="1:8">
      <c r="A63" s="182" t="s">
        <v>279</v>
      </c>
      <c r="B63" s="267" t="str">
        <f>VLOOKUP(A63,[1]PN!B57:D1954,3,FALSE)</f>
        <v xml:space="preserve">High capacity feeder (2000 Sheet input Option) </v>
      </c>
      <c r="C63" s="33">
        <v>26382.662208000002</v>
      </c>
      <c r="D63" s="268">
        <f t="shared" si="0"/>
        <v>27701.795318400003</v>
      </c>
      <c r="E63" s="269">
        <f t="shared" si="1"/>
        <v>31026.010756608008</v>
      </c>
      <c r="F63" s="101"/>
      <c r="G63" s="101">
        <f>VLOOKUP(A63,[1]PN!B57:D1735, 2, FALSE)</f>
        <v>34179.599999999999</v>
      </c>
      <c r="H63" s="64">
        <f t="shared" si="2"/>
        <v>-9.2265247205701381E-2</v>
      </c>
    </row>
    <row r="64" spans="1:8">
      <c r="A64" s="182" t="s">
        <v>281</v>
      </c>
      <c r="B64" s="267" t="str">
        <f>VLOOKUP(A64,[1]PN!B58:D1955,3,FALSE)</f>
        <v xml:space="preserve">Standard office Finisher 4-hole </v>
      </c>
      <c r="C64" s="33">
        <v>66107.701295999999</v>
      </c>
      <c r="D64" s="268">
        <f t="shared" si="0"/>
        <v>69413.086360800007</v>
      </c>
      <c r="E64" s="269">
        <f t="shared" si="1"/>
        <v>77742.656724096014</v>
      </c>
      <c r="F64" s="101"/>
      <c r="G64" s="101">
        <f>VLOOKUP(A64,[1]PN!B58:D1736, 2, FALSE)</f>
        <v>79318.399999999994</v>
      </c>
      <c r="H64" s="64">
        <f t="shared" si="2"/>
        <v>-1.9866049692177104E-2</v>
      </c>
    </row>
    <row r="65" spans="1:8">
      <c r="A65" s="182" t="s">
        <v>283</v>
      </c>
      <c r="B65" s="267" t="str">
        <f>VLOOKUP(A65,[1]PN!B59:D1956,3,FALSE)</f>
        <v xml:space="preserve">Booklet Finisher 4-hole </v>
      </c>
      <c r="C65" s="33">
        <v>96618.948048000006</v>
      </c>
      <c r="D65" s="268">
        <f t="shared" si="0"/>
        <v>101449.89545040001</v>
      </c>
      <c r="E65" s="269">
        <f t="shared" si="1"/>
        <v>113623.88290444802</v>
      </c>
      <c r="F65" s="101"/>
      <c r="G65" s="101">
        <f>VLOOKUP(A65,[1]PN!B59:D1737, 2, FALSE)</f>
        <v>116423.99999999999</v>
      </c>
      <c r="H65" s="64">
        <f t="shared" si="2"/>
        <v>-2.4051029818181503E-2</v>
      </c>
    </row>
    <row r="66" spans="1:8">
      <c r="A66" s="182" t="s">
        <v>285</v>
      </c>
      <c r="B66" s="267" t="str">
        <f>VLOOKUP(A66,[1]PN!B60:D1957,3,FALSE)</f>
        <v>Lexmark C950 Forms and Bar Code Card</v>
      </c>
      <c r="C66" s="33">
        <v>9407.6344152000001</v>
      </c>
      <c r="D66" s="268">
        <f t="shared" si="0"/>
        <v>9878.0161359600006</v>
      </c>
      <c r="E66" s="269">
        <f t="shared" si="1"/>
        <v>11063.378072275202</v>
      </c>
      <c r="F66" s="101"/>
      <c r="G66" s="101">
        <f>VLOOKUP(A66,[1]PN!B60:D1738, 2, FALSE)</f>
        <v>10133.9</v>
      </c>
      <c r="H66" s="64">
        <f t="shared" si="2"/>
        <v>9.1719680702908271E-2</v>
      </c>
    </row>
    <row r="67" spans="1:8">
      <c r="A67" s="182" t="s">
        <v>225</v>
      </c>
      <c r="B67" s="267" t="str">
        <f>VLOOKUP(A67,[1]PN!B61:D1958,3,FALSE)</f>
        <v>OPTION    256MB USER FLASH</v>
      </c>
      <c r="C67" s="33">
        <v>23095.402636319999</v>
      </c>
      <c r="D67" s="268">
        <f t="shared" si="0"/>
        <v>24250.172768135999</v>
      </c>
      <c r="E67" s="269">
        <f t="shared" si="1"/>
        <v>27160.193500312322</v>
      </c>
      <c r="F67" s="101"/>
      <c r="G67" s="101">
        <f>VLOOKUP(A67,[1]PN!B61:D1739, 2, FALSE)</f>
        <v>18965.099999999999</v>
      </c>
      <c r="H67" s="64">
        <f t="shared" si="2"/>
        <v>0.43211443653407172</v>
      </c>
    </row>
    <row r="68" spans="1:8">
      <c r="A68" s="182" t="s">
        <v>291</v>
      </c>
      <c r="B68" s="267" t="str">
        <f>VLOOKUP(A68,[1]PN!B62:D1959,3,FALSE)</f>
        <v>Lexmark X95x Forms and Bar Code Card</v>
      </c>
      <c r="C68" s="33">
        <v>8467.1227166400004</v>
      </c>
      <c r="D68" s="268">
        <f t="shared" si="0"/>
        <v>8890.4788524720007</v>
      </c>
      <c r="E68" s="269">
        <f t="shared" si="1"/>
        <v>9957.3363147686414</v>
      </c>
      <c r="F68" s="101"/>
      <c r="G68" s="101">
        <f>VLOOKUP(A68,[1]PN!B62:D1740, 2, FALSE)</f>
        <v>10133.9</v>
      </c>
      <c r="H68" s="64">
        <f t="shared" si="2"/>
        <v>-1.742307356805951E-2</v>
      </c>
    </row>
    <row r="69" spans="1:8">
      <c r="A69" s="182" t="s">
        <v>277</v>
      </c>
      <c r="B69" s="267" t="str">
        <f>VLOOKUP(A69,[1]PN!B63:D1960,3,FALSE)</f>
        <v xml:space="preserve">Tandem Tray Module (2520 Sheet Input Option)  </v>
      </c>
      <c r="C69" s="33">
        <v>19900.280988000002</v>
      </c>
      <c r="D69" s="268">
        <f t="shared" si="0"/>
        <v>20895.295037400003</v>
      </c>
      <c r="E69" s="269">
        <f t="shared" si="1"/>
        <v>23402.730441888005</v>
      </c>
      <c r="F69" s="101"/>
      <c r="G69" s="101">
        <f>VLOOKUP(A69,[1]PN!B63:D1741, 2, FALSE)</f>
        <v>52559.5</v>
      </c>
      <c r="H69" s="64">
        <f t="shared" si="2"/>
        <v>-0.55473833575494436</v>
      </c>
    </row>
    <row r="70" spans="1:8">
      <c r="A70" s="182" t="s">
        <v>435</v>
      </c>
      <c r="B70" s="267" t="str">
        <f>VLOOKUP(A70,[1]PN!B64:D1961,3,FALSE)</f>
        <v>FURNITURE C790, X790 SERIES SP</v>
      </c>
      <c r="C70" s="33">
        <v>3292.2944308800002</v>
      </c>
      <c r="D70" s="268">
        <f t="shared" si="0"/>
        <v>3456.9091524240002</v>
      </c>
      <c r="E70" s="269">
        <f t="shared" si="1"/>
        <v>3871.7382507148805</v>
      </c>
      <c r="F70" s="101"/>
      <c r="G70" s="101">
        <f>VLOOKUP(A70,[1]PN!B64:D1742, 2, FALSE)</f>
        <v>5080.5999999999995</v>
      </c>
      <c r="H70" s="64">
        <f t="shared" si="2"/>
        <v>-0.23793680850394031</v>
      </c>
    </row>
    <row r="71" spans="1:8">
      <c r="A71" s="182" t="s">
        <v>816</v>
      </c>
      <c r="B71" s="267" t="str">
        <f>VLOOKUP(A71,[1]PN!B65:D1962,3,FALSE)</f>
        <v>C748 Series Forms and Bar Code Bar</v>
      </c>
      <c r="C71" s="33">
        <v>8467.1227166400004</v>
      </c>
      <c r="D71" s="268">
        <f t="shared" si="0"/>
        <v>8890.4788524720007</v>
      </c>
      <c r="E71" s="269">
        <f t="shared" si="1"/>
        <v>9957.3363147686414</v>
      </c>
      <c r="F71" s="101"/>
      <c r="G71" s="101">
        <f>VLOOKUP(A71,[1]PN!B65:D1743, 2, FALSE)</f>
        <v>10198.299999999999</v>
      </c>
      <c r="H71" s="64">
        <f t="shared" si="2"/>
        <v>-2.362782868040339E-2</v>
      </c>
    </row>
    <row r="72" spans="1:8">
      <c r="A72" s="182" t="s">
        <v>808</v>
      </c>
      <c r="B72" s="267" t="str">
        <f>VLOOKUP(A72,[1]PN!B66:D1963,3,FALSE)</f>
        <v>C740/X740 Caster Base</v>
      </c>
      <c r="C72" s="33">
        <v>10190.5550208</v>
      </c>
      <c r="D72" s="268">
        <f t="shared" ref="D72:D135" si="3">C72*1.05</f>
        <v>10700.082771840001</v>
      </c>
      <c r="E72" s="269">
        <f t="shared" ref="E72:E135" si="4">D72*1.12</f>
        <v>11984.092704460803</v>
      </c>
      <c r="F72" s="101"/>
      <c r="G72" s="101">
        <f>VLOOKUP(A72,[1]PN!B66:D1744, 2, FALSE)</f>
        <v>10117.799999999999</v>
      </c>
      <c r="H72" s="64">
        <f t="shared" ref="H72:H135" si="5">(E72-G72)/G72</f>
        <v>0.1844563743561648</v>
      </c>
    </row>
    <row r="73" spans="1:8">
      <c r="A73" s="182" t="s">
        <v>822</v>
      </c>
      <c r="B73" s="267" t="str">
        <f>VLOOKUP(A73,[1]PN!B67:D1964,3,FALSE)</f>
        <v>X740 Series Forms and Bar Code Bar</v>
      </c>
      <c r="C73" s="33">
        <v>8467.1227166400004</v>
      </c>
      <c r="D73" s="268">
        <f t="shared" si="3"/>
        <v>8890.4788524720007</v>
      </c>
      <c r="E73" s="269">
        <f t="shared" si="4"/>
        <v>9957.3363147686414</v>
      </c>
      <c r="F73" s="101"/>
      <c r="G73" s="101">
        <f>VLOOKUP(A73,[1]PN!B67:D1745, 2, FALSE)</f>
        <v>10198.299999999999</v>
      </c>
      <c r="H73" s="64">
        <f t="shared" si="5"/>
        <v>-2.362782868040339E-2</v>
      </c>
    </row>
    <row r="74" spans="1:8">
      <c r="A74" s="182">
        <v>3065077</v>
      </c>
      <c r="B74" s="267" t="str">
        <f>VLOOKUP(A74,[1]PN!B68:D1965,3,FALSE)</f>
        <v>550 Sheet 2nd Tray</v>
      </c>
      <c r="C74" s="33">
        <v>4954.3014528000003</v>
      </c>
      <c r="D74" s="268">
        <f t="shared" si="3"/>
        <v>5202.0165254400008</v>
      </c>
      <c r="E74" s="269">
        <f t="shared" si="4"/>
        <v>5826.2585084928014</v>
      </c>
      <c r="F74" s="101"/>
      <c r="G74" s="101">
        <f>VLOOKUP(A74,[1]PN!B68:D1746, 2, FALSE)</f>
        <v>4794.2999999999993</v>
      </c>
      <c r="H74" s="64">
        <f t="shared" si="5"/>
        <v>0.21524696170302282</v>
      </c>
    </row>
    <row r="75" spans="1:8">
      <c r="A75" s="182" t="s">
        <v>829</v>
      </c>
      <c r="B75" s="267" t="str">
        <f>VLOOKUP(A75,[1]PN!B69:D1966,3,FALSE)</f>
        <v>M/MS/MX 250-Sheet Tray for 31x, 41x, 51x, 61x Series</v>
      </c>
      <c r="C75" s="33">
        <v>3305.3850648000007</v>
      </c>
      <c r="D75" s="268">
        <f t="shared" si="3"/>
        <v>3470.6543180400008</v>
      </c>
      <c r="E75" s="269">
        <f t="shared" si="4"/>
        <v>3887.1328362048012</v>
      </c>
      <c r="F75" s="101"/>
      <c r="G75" s="101">
        <f>VLOOKUP(A75,[1]PN!B69:D1747, 2, FALSE)</f>
        <v>4072.6</v>
      </c>
      <c r="H75" s="64">
        <f t="shared" si="5"/>
        <v>-4.5540235671364428E-2</v>
      </c>
    </row>
    <row r="76" spans="1:8">
      <c r="A76" s="182" t="s">
        <v>831</v>
      </c>
      <c r="B76" s="267" t="str">
        <f>VLOOKUP(A76,[1]PN!B70:D1967,3,FALSE)</f>
        <v>MS/MX 550-Sheet Tray for 31x, 41x, 51x, 61x Series</v>
      </c>
      <c r="C76" s="33">
        <v>3305.3850648000007</v>
      </c>
      <c r="D76" s="268">
        <f t="shared" si="3"/>
        <v>3470.6543180400008</v>
      </c>
      <c r="E76" s="269">
        <f t="shared" si="4"/>
        <v>3887.1328362048012</v>
      </c>
      <c r="F76" s="101"/>
      <c r="G76" s="101">
        <f>VLOOKUP(A76,[1]PN!B70:D1748, 2, FALSE)</f>
        <v>5122.6000000000004</v>
      </c>
      <c r="H76" s="64">
        <f t="shared" si="5"/>
        <v>-0.24117970635911434</v>
      </c>
    </row>
    <row r="77" spans="1:8">
      <c r="A77" s="182" t="s">
        <v>928</v>
      </c>
      <c r="B77" s="267" t="str">
        <f>VLOOKUP(A77,[1]PN!B71:D1968,3,FALSE)</f>
        <v>MS510dn/MS610dn Forms and Bar Code Card</v>
      </c>
      <c r="C77" s="33">
        <v>8467.1227166400004</v>
      </c>
      <c r="D77" s="268">
        <f t="shared" si="3"/>
        <v>8890.4788524720007</v>
      </c>
      <c r="E77" s="269">
        <f t="shared" si="4"/>
        <v>9957.3363147686414</v>
      </c>
      <c r="F77" s="101"/>
      <c r="G77" s="101">
        <f>VLOOKUP(A77,[1]PN!B71:D1749, 2, FALSE)</f>
        <v>10375.4</v>
      </c>
      <c r="H77" s="64">
        <f t="shared" si="5"/>
        <v>-4.0293741468411651E-2</v>
      </c>
    </row>
    <row r="78" spans="1:8">
      <c r="A78" s="182" t="s">
        <v>827</v>
      </c>
      <c r="B78" s="267" t="str">
        <f>VLOOKUP(A78,[1]PN!B72:D1969,3,FALSE)</f>
        <v>MX61x Series Stapler Option</v>
      </c>
      <c r="C78" s="33">
        <v>8999.8108200000006</v>
      </c>
      <c r="D78" s="268">
        <f t="shared" si="3"/>
        <v>9449.8013610000016</v>
      </c>
      <c r="E78" s="269">
        <f t="shared" si="4"/>
        <v>10583.777524320003</v>
      </c>
      <c r="F78" s="101"/>
      <c r="G78" s="101">
        <f>VLOOKUP(A78,[1]PN!B72:D1750, 2, FALSE)</f>
        <v>7696.5</v>
      </c>
      <c r="H78" s="64">
        <f t="shared" si="5"/>
        <v>0.37514162597544376</v>
      </c>
    </row>
    <row r="79" spans="1:8">
      <c r="A79" s="182" t="s">
        <v>904</v>
      </c>
      <c r="B79" s="267" t="str">
        <f>VLOOKUP(A79,[1]PN!B73:D1970,3,FALSE)</f>
        <v>MX610/MX611 Forms and Bar Code Card</v>
      </c>
      <c r="C79" s="33">
        <v>8467.1227166400004</v>
      </c>
      <c r="D79" s="268">
        <f t="shared" si="3"/>
        <v>8890.4788524720007</v>
      </c>
      <c r="E79" s="269">
        <f t="shared" si="4"/>
        <v>9957.3363147686414</v>
      </c>
      <c r="F79" s="101"/>
      <c r="G79" s="101">
        <f>VLOOKUP(A79,[1]PN!B73:D1751, 2, FALSE)</f>
        <v>10375.4</v>
      </c>
      <c r="H79" s="64">
        <f t="shared" si="5"/>
        <v>-4.0293741468411651E-2</v>
      </c>
    </row>
    <row r="80" spans="1:8">
      <c r="A80" s="182" t="s">
        <v>833</v>
      </c>
      <c r="B80" s="267" t="str">
        <f>VLOOKUP(A80,[1]PN!B74:D1971,3,FALSE)</f>
        <v>Adjustable Printer Stand</v>
      </c>
      <c r="C80" s="33">
        <v>8999.8108200000006</v>
      </c>
      <c r="D80" s="268">
        <f t="shared" si="3"/>
        <v>9449.8013610000016</v>
      </c>
      <c r="E80" s="269">
        <f t="shared" si="4"/>
        <v>10583.777524320003</v>
      </c>
      <c r="F80" s="101"/>
      <c r="G80" s="101">
        <f>VLOOKUP(A80,[1]PN!B74:D1752, 2, FALSE)</f>
        <v>7696.5</v>
      </c>
      <c r="H80" s="64">
        <f t="shared" si="5"/>
        <v>0.37514162597544376</v>
      </c>
    </row>
    <row r="81" spans="1:8">
      <c r="A81" s="182" t="s">
        <v>837</v>
      </c>
      <c r="B81" s="267" t="str">
        <f>VLOOKUP(A81,[1]PN!B75:D1972,3,FALSE)</f>
        <v>MS81x/ MX71x Series550-Sheet Tray</v>
      </c>
      <c r="C81" s="33">
        <v>3178.5066129600004</v>
      </c>
      <c r="D81" s="268">
        <f t="shared" si="3"/>
        <v>3337.4319436080004</v>
      </c>
      <c r="E81" s="269">
        <f t="shared" si="4"/>
        <v>3737.9237768409607</v>
      </c>
      <c r="F81" s="101"/>
      <c r="G81" s="101">
        <f>VLOOKUP(A81,[1]PN!B75:D1753, 2, FALSE)</f>
        <v>9261.7000000000007</v>
      </c>
      <c r="H81" s="64">
        <f t="shared" si="5"/>
        <v>-0.59641061826220243</v>
      </c>
    </row>
    <row r="82" spans="1:8">
      <c r="A82" s="182" t="s">
        <v>839</v>
      </c>
      <c r="B82" s="267" t="str">
        <f>VLOOKUP(A82,[1]PN!B76:D1973,3,FALSE)</f>
        <v>MS81x/ MX71x Series2100-Sheet Tray</v>
      </c>
      <c r="C82" s="33">
        <v>16950.356982720001</v>
      </c>
      <c r="D82" s="268">
        <f t="shared" si="3"/>
        <v>17797.874831856003</v>
      </c>
      <c r="E82" s="269">
        <f t="shared" si="4"/>
        <v>19933.619811678724</v>
      </c>
      <c r="F82" s="101"/>
      <c r="G82" s="101">
        <f>VLOOKUP(A82,[1]PN!B76:D1754, 2, FALSE)</f>
        <v>19901.7</v>
      </c>
      <c r="H82" s="64">
        <f t="shared" si="5"/>
        <v>1.6038736227921688E-3</v>
      </c>
    </row>
    <row r="83" spans="1:8">
      <c r="A83" s="182" t="s">
        <v>853</v>
      </c>
      <c r="B83" s="267" t="str">
        <f>VLOOKUP(A83,[1]PN!B77:D1974,3,FALSE)</f>
        <v>MS81x/ MX71x SeriesSpacer</v>
      </c>
      <c r="C83" s="33">
        <v>2290.860936</v>
      </c>
      <c r="D83" s="268">
        <f t="shared" si="3"/>
        <v>2405.4039828</v>
      </c>
      <c r="E83" s="269">
        <f t="shared" si="4"/>
        <v>2694.0524607360003</v>
      </c>
      <c r="F83" s="101"/>
      <c r="G83" s="101">
        <f>VLOOKUP(A83,[1]PN!B77:D1755, 2, FALSE)</f>
        <v>1950.9</v>
      </c>
      <c r="H83" s="64">
        <f t="shared" si="5"/>
        <v>0.38092801308934349</v>
      </c>
    </row>
    <row r="84" spans="1:8">
      <c r="A84" s="182" t="s">
        <v>847</v>
      </c>
      <c r="B84" s="267" t="str">
        <f>VLOOKUP(A84,[1]PN!B78:D1975,3,FALSE)</f>
        <v>MS81x SeriesOffset Stacker (500-sheet)</v>
      </c>
      <c r="C84" s="33">
        <v>5085.2077920000002</v>
      </c>
      <c r="D84" s="268">
        <f t="shared" si="3"/>
        <v>5339.4681816000002</v>
      </c>
      <c r="E84" s="269">
        <f t="shared" si="4"/>
        <v>5980.2043633920011</v>
      </c>
      <c r="F84" s="101"/>
      <c r="G84" s="101">
        <f>VLOOKUP(A84,[1]PN!B78:D1756, 2, FALSE)</f>
        <v>8335.6</v>
      </c>
      <c r="H84" s="64">
        <f t="shared" si="5"/>
        <v>-0.28257061718508553</v>
      </c>
    </row>
    <row r="85" spans="1:8">
      <c r="A85" s="182" t="s">
        <v>851</v>
      </c>
      <c r="B85" s="267" t="str">
        <f>VLOOKUP(A85,[1]PN!B79:D1976,3,FALSE)</f>
        <v>MS81x SeriesHigh Capacity Offset Stacker (1500 sheets)</v>
      </c>
      <c r="C85" s="33">
        <v>12713.019480000001</v>
      </c>
      <c r="D85" s="268">
        <f t="shared" si="3"/>
        <v>13348.670454000001</v>
      </c>
      <c r="E85" s="269">
        <f t="shared" si="4"/>
        <v>14950.510908480002</v>
      </c>
      <c r="F85" s="101"/>
      <c r="G85" s="101">
        <f>VLOOKUP(A85,[1]PN!B79:D1757, 2, FALSE)</f>
        <v>19901.7</v>
      </c>
      <c r="H85" s="64">
        <f t="shared" si="5"/>
        <v>-0.24878221918328575</v>
      </c>
    </row>
    <row r="86" spans="1:8">
      <c r="A86" s="182" t="s">
        <v>845</v>
      </c>
      <c r="B86" s="267" t="str">
        <f>VLOOKUP(A86,[1]PN!B80:D1977,3,FALSE)</f>
        <v>MS81x SeriesStaple Finisher</v>
      </c>
      <c r="C86" s="33">
        <v>15255.623376</v>
      </c>
      <c r="D86" s="268">
        <f t="shared" si="3"/>
        <v>16018.4045448</v>
      </c>
      <c r="E86" s="269">
        <f t="shared" si="4"/>
        <v>17940.613090176001</v>
      </c>
      <c r="F86" s="101"/>
      <c r="G86" s="101">
        <f>VLOOKUP(A86,[1]PN!B80:D1758, 2, FALSE)</f>
        <v>17877.3</v>
      </c>
      <c r="H86" s="64">
        <f t="shared" si="5"/>
        <v>3.5415353647363654E-3</v>
      </c>
    </row>
    <row r="87" spans="1:8">
      <c r="A87" s="182" t="s">
        <v>849</v>
      </c>
      <c r="B87" s="267" t="str">
        <f>VLOOKUP(A87,[1]PN!B81:D1978,3,FALSE)</f>
        <v>MS81x Series4-Bin Mailbox</v>
      </c>
      <c r="C87" s="33">
        <v>10831.492596959999</v>
      </c>
      <c r="D87" s="268">
        <f t="shared" si="3"/>
        <v>11373.067226808</v>
      </c>
      <c r="E87" s="269">
        <f t="shared" si="4"/>
        <v>12737.835294024961</v>
      </c>
      <c r="F87" s="101"/>
      <c r="G87" s="101">
        <f>VLOOKUP(A87,[1]PN!B81:D1759, 2, FALSE)</f>
        <v>11921.7</v>
      </c>
      <c r="H87" s="64">
        <f t="shared" si="5"/>
        <v>6.8457962708754608E-2</v>
      </c>
    </row>
    <row r="88" spans="1:8">
      <c r="A88" s="182" t="s">
        <v>910</v>
      </c>
      <c r="B88" s="267" t="str">
        <f>VLOOKUP(A88,[1]PN!B82:D1979,3,FALSE)</f>
        <v>MS810n/MS810dn/MS811n/MS811dn, MS812dn Forms and Bar Code Card</v>
      </c>
      <c r="C88" s="33">
        <v>8467.1227166400004</v>
      </c>
      <c r="D88" s="268">
        <f t="shared" si="3"/>
        <v>8890.4788524720007</v>
      </c>
      <c r="E88" s="269">
        <f t="shared" si="4"/>
        <v>9957.3363147686414</v>
      </c>
      <c r="F88" s="101"/>
      <c r="G88" s="101">
        <f>VLOOKUP(A88,[1]PN!B82:D1760, 2, FALSE)</f>
        <v>10375.4</v>
      </c>
      <c r="H88" s="64">
        <f t="shared" si="5"/>
        <v>-4.0293741468411651E-2</v>
      </c>
    </row>
    <row r="89" spans="1:8">
      <c r="A89" s="182" t="s">
        <v>855</v>
      </c>
      <c r="B89" s="267" t="str">
        <f>VLOOKUP(A89,[1]PN!B83:D1980,3,FALSE)</f>
        <v>MS81x/ MX71x SeriesCaster Base</v>
      </c>
      <c r="C89" s="33">
        <v>11585.211019200002</v>
      </c>
      <c r="D89" s="268">
        <f t="shared" si="3"/>
        <v>12164.471570160002</v>
      </c>
      <c r="E89" s="269">
        <f t="shared" si="4"/>
        <v>13624.208158579204</v>
      </c>
      <c r="F89" s="101"/>
      <c r="G89" s="101">
        <f>VLOOKUP(A89,[1]PN!B83:D1761, 2, FALSE)</f>
        <v>11554.2</v>
      </c>
      <c r="H89" s="64">
        <f t="shared" si="5"/>
        <v>0.17915633783206134</v>
      </c>
    </row>
    <row r="90" spans="1:8">
      <c r="A90" s="182" t="s">
        <v>878</v>
      </c>
      <c r="B90" s="267" t="str">
        <f>VLOOKUP(A90,[1]PN!B84:D1981,3,FALSE)</f>
        <v>Hard Disk Drive (160GB+)</v>
      </c>
      <c r="C90" s="33">
        <v>17078.242406400001</v>
      </c>
      <c r="D90" s="268">
        <f t="shared" si="3"/>
        <v>17932.154526720002</v>
      </c>
      <c r="E90" s="269">
        <f t="shared" si="4"/>
        <v>20084.013069926405</v>
      </c>
      <c r="F90" s="101"/>
      <c r="G90" s="101">
        <f>VLOOKUP(A90,[1]PN!B84:D1762, 2, FALSE)</f>
        <v>16601.2</v>
      </c>
      <c r="H90" s="64">
        <f t="shared" si="5"/>
        <v>0.20979285051239691</v>
      </c>
    </row>
    <row r="91" spans="1:8">
      <c r="A91" s="182" t="s">
        <v>866</v>
      </c>
      <c r="B91" s="267" t="str">
        <f>VLOOKUP(A91,[1]PN!B85:D1982,3,FALSE)</f>
        <v>256MB User Flash Memory</v>
      </c>
      <c r="C91" s="33">
        <v>1799.962164</v>
      </c>
      <c r="D91" s="268">
        <f t="shared" si="3"/>
        <v>1889.9602722000002</v>
      </c>
      <c r="E91" s="269">
        <f t="shared" si="4"/>
        <v>2116.7555048640006</v>
      </c>
      <c r="F91" s="101"/>
      <c r="G91" s="101">
        <f>VLOOKUP(A91,[1]PN!B85:D1763, 2, FALSE)</f>
        <v>1519</v>
      </c>
      <c r="H91" s="64">
        <f t="shared" si="5"/>
        <v>0.39351909470967783</v>
      </c>
    </row>
    <row r="92" spans="1:8">
      <c r="A92" s="182" t="s">
        <v>870</v>
      </c>
      <c r="B92" s="267" t="str">
        <f>VLOOKUP(A92,[1]PN!B86:D1983,3,FALSE)</f>
        <v>1GBx32 DDR3 RAM</v>
      </c>
      <c r="C92" s="33">
        <v>2389.0406904000001</v>
      </c>
      <c r="D92" s="268">
        <f t="shared" si="3"/>
        <v>2508.4927249200005</v>
      </c>
      <c r="E92" s="269">
        <f t="shared" si="4"/>
        <v>2809.5118519104008</v>
      </c>
      <c r="F92" s="101"/>
      <c r="G92" s="101">
        <f>VLOOKUP(A92,[1]PN!B86:D1764, 2, FALSE)</f>
        <v>2034.9</v>
      </c>
      <c r="H92" s="64">
        <f t="shared" si="5"/>
        <v>0.38066335048916439</v>
      </c>
    </row>
    <row r="93" spans="1:8">
      <c r="A93" s="182" t="s">
        <v>868</v>
      </c>
      <c r="B93" s="267" t="str">
        <f>VLOOKUP(A93,[1]PN!B87:D1984,3,FALSE)</f>
        <v>512MBx16 DDR3 RAM</v>
      </c>
      <c r="C93" s="33">
        <v>1799.962164</v>
      </c>
      <c r="D93" s="268">
        <f t="shared" si="3"/>
        <v>1889.9602722000002</v>
      </c>
      <c r="E93" s="269">
        <f t="shared" si="4"/>
        <v>2116.7555048640006</v>
      </c>
      <c r="F93" s="101"/>
      <c r="G93" s="101">
        <f>VLOOKUP(A93,[1]PN!B87:D1765, 2, FALSE)</f>
        <v>1519</v>
      </c>
      <c r="H93" s="64">
        <f t="shared" si="5"/>
        <v>0.39351909470967783</v>
      </c>
    </row>
    <row r="94" spans="1:8">
      <c r="A94" s="182" t="s">
        <v>1357</v>
      </c>
      <c r="B94" s="267" t="str">
        <f>VLOOKUP(A94,[1]PN!B88:D1985,3,FALSE)</f>
        <v>E26x/36x/460 PC 30k</v>
      </c>
      <c r="C94" s="33">
        <v>906.27465600000005</v>
      </c>
      <c r="D94" s="268">
        <f t="shared" si="3"/>
        <v>951.58838880000008</v>
      </c>
      <c r="E94" s="269">
        <f t="shared" si="4"/>
        <v>1065.7789954560001</v>
      </c>
      <c r="F94" s="101"/>
      <c r="G94" s="101">
        <f>VLOOKUP(A94,[1]PN!B88:D1766, 2, FALSE)</f>
        <v>1049.6300000000001</v>
      </c>
      <c r="H94" s="64">
        <f t="shared" si="5"/>
        <v>1.5385417200346755E-2</v>
      </c>
    </row>
    <row r="95" spans="1:8">
      <c r="A95" s="182" t="s">
        <v>1963</v>
      </c>
      <c r="B95" s="267" t="str">
        <f>VLOOKUP(A95,[1]PN!B89:D1986,3,FALSE)</f>
        <v>E36x/460 9k LRP</v>
      </c>
      <c r="C95" s="33">
        <v>3171.9612960000004</v>
      </c>
      <c r="D95" s="268">
        <f t="shared" si="3"/>
        <v>3330.5593608000004</v>
      </c>
      <c r="E95" s="269">
        <f t="shared" si="4"/>
        <v>3730.2264840960006</v>
      </c>
      <c r="F95" s="101"/>
      <c r="G95" s="101">
        <f>VLOOKUP(A95,[1]PN!B89:D1767, 2, FALSE)</f>
        <v>5184.78</v>
      </c>
      <c r="H95" s="64">
        <f t="shared" si="5"/>
        <v>-0.28054295763831816</v>
      </c>
    </row>
    <row r="96" spans="1:8">
      <c r="A96" s="182" t="s">
        <v>1989</v>
      </c>
      <c r="B96" s="267" t="str">
        <f>VLOOKUP(A96,[1]PN!B90:D1987,3,FALSE)</f>
        <v>LexmarkT65x High Yield Return Program Print Cartridge</v>
      </c>
      <c r="C96" s="33">
        <v>5890.785264000001</v>
      </c>
      <c r="D96" s="268">
        <f t="shared" si="3"/>
        <v>6185.3245272000013</v>
      </c>
      <c r="E96" s="269">
        <f t="shared" si="4"/>
        <v>6927.5634704640024</v>
      </c>
      <c r="F96" s="101"/>
      <c r="G96" s="101">
        <f>VLOOKUP(A96,[1]PN!B90:D1768, 2, FALSE)</f>
        <v>11176.17</v>
      </c>
      <c r="H96" s="64">
        <f t="shared" si="5"/>
        <v>-0.38014870295781089</v>
      </c>
    </row>
    <row r="97" spans="1:8">
      <c r="A97" s="182" t="s">
        <v>1351</v>
      </c>
      <c r="B97" s="267" t="str">
        <f>VLOOKUP(A97,[1]PN!B91:D1988,3,FALSE)</f>
        <v>Lexmark T654 Extra High Yield Return Program Print Cartridge</v>
      </c>
      <c r="C97" s="33">
        <v>6293.5740000000005</v>
      </c>
      <c r="D97" s="268">
        <f t="shared" si="3"/>
        <v>6608.2527000000009</v>
      </c>
      <c r="E97" s="269">
        <f t="shared" si="4"/>
        <v>7401.2430240000022</v>
      </c>
      <c r="F97" s="101"/>
      <c r="G97" s="101">
        <f>VLOOKUP(A97,[1]PN!B91:D1769, 2, FALSE)</f>
        <v>11947.34</v>
      </c>
      <c r="H97" s="64">
        <f t="shared" si="5"/>
        <v>-0.38051122475797944</v>
      </c>
    </row>
    <row r="98" spans="1:8">
      <c r="A98" s="182" t="s">
        <v>1291</v>
      </c>
      <c r="B98" s="267" t="str">
        <f>VLOOKUP(A98,[1]PN!B92:D1989,3,FALSE)</f>
        <v>W850 High Yield Toner Cartridge</v>
      </c>
      <c r="C98" s="33">
        <v>4581.7218720000001</v>
      </c>
      <c r="D98" s="268">
        <f t="shared" si="3"/>
        <v>4810.8079656</v>
      </c>
      <c r="E98" s="269">
        <f t="shared" si="4"/>
        <v>5388.1049214720006</v>
      </c>
      <c r="F98" s="101"/>
      <c r="G98" s="101">
        <f>VLOOKUP(A98,[1]PN!B92:D1770, 2, FALSE)</f>
        <v>6429.5</v>
      </c>
      <c r="H98" s="64">
        <f t="shared" si="5"/>
        <v>-0.16197139412520406</v>
      </c>
    </row>
    <row r="99" spans="1:8">
      <c r="A99" s="182" t="s">
        <v>1292</v>
      </c>
      <c r="B99" s="267" t="str">
        <f>VLOOKUP(A99,[1]PN!B93:D1990,3,FALSE)</f>
        <v>W850 Photoconductor Drum</v>
      </c>
      <c r="C99" s="33">
        <v>4531.3732800000007</v>
      </c>
      <c r="D99" s="268">
        <f t="shared" si="3"/>
        <v>4757.9419440000011</v>
      </c>
      <c r="E99" s="269">
        <f t="shared" si="4"/>
        <v>5328.8949772800015</v>
      </c>
      <c r="F99" s="101"/>
      <c r="G99" s="101">
        <f>VLOOKUP(A99,[1]PN!B93:D1771, 2, FALSE)</f>
        <v>4951.76</v>
      </c>
      <c r="H99" s="64">
        <f t="shared" si="5"/>
        <v>7.616180454626259E-2</v>
      </c>
    </row>
    <row r="100" spans="1:8">
      <c r="A100" s="182" t="s">
        <v>1358</v>
      </c>
      <c r="B100" s="267" t="str">
        <f>VLOOKUP(A100,[1]PN!B94:D1991,3,FALSE)</f>
        <v>C544 Black Ext H Y Ton cart 6K LRP</v>
      </c>
      <c r="C100" s="33">
        <v>2517.4295999999999</v>
      </c>
      <c r="D100" s="268">
        <f t="shared" si="3"/>
        <v>2643.3010800000002</v>
      </c>
      <c r="E100" s="269">
        <f t="shared" si="4"/>
        <v>2960.4972096000006</v>
      </c>
      <c r="F100" s="101"/>
      <c r="G100" s="101">
        <f>VLOOKUP(A100,[1]PN!B94:D1772, 2, FALSE)</f>
        <v>4231.8599999999997</v>
      </c>
      <c r="H100" s="64">
        <f t="shared" si="5"/>
        <v>-0.30042647686832719</v>
      </c>
    </row>
    <row r="101" spans="1:8">
      <c r="A101" s="182" t="s">
        <v>1359</v>
      </c>
      <c r="B101" s="267" t="str">
        <f>VLOOKUP(A101,[1]PN!B95:D1992,3,FALSE)</f>
        <v>C544 Cyan Ext H Y Ton cart 4K LRP</v>
      </c>
      <c r="C101" s="33">
        <v>3020.91552</v>
      </c>
      <c r="D101" s="268">
        <f t="shared" si="3"/>
        <v>3171.9612959999999</v>
      </c>
      <c r="E101" s="269">
        <f t="shared" si="4"/>
        <v>3552.5966515200003</v>
      </c>
      <c r="F101" s="101"/>
      <c r="G101" s="101">
        <f>VLOOKUP(A101,[1]PN!B95:D1773, 2, FALSE)</f>
        <v>3988.43</v>
      </c>
      <c r="H101" s="64">
        <f t="shared" si="5"/>
        <v>-0.10927441336064557</v>
      </c>
    </row>
    <row r="102" spans="1:8">
      <c r="A102" s="182" t="s">
        <v>1360</v>
      </c>
      <c r="B102" s="267" t="str">
        <f>VLOOKUP(A102,[1]PN!B96:D1993,3,FALSE)</f>
        <v>C544 Magenta Ext H Y Ton cart 4K LRP</v>
      </c>
      <c r="C102" s="33">
        <v>3020.91552</v>
      </c>
      <c r="D102" s="268">
        <f t="shared" si="3"/>
        <v>3171.9612959999999</v>
      </c>
      <c r="E102" s="269">
        <f t="shared" si="4"/>
        <v>3552.5966515200003</v>
      </c>
      <c r="F102" s="101"/>
      <c r="G102" s="101">
        <f>VLOOKUP(A102,[1]PN!B96:D1774, 2, FALSE)</f>
        <v>3988.43</v>
      </c>
      <c r="H102" s="64">
        <f t="shared" si="5"/>
        <v>-0.10927441336064557</v>
      </c>
    </row>
    <row r="103" spans="1:8">
      <c r="A103" s="182" t="s">
        <v>1361</v>
      </c>
      <c r="B103" s="267" t="str">
        <f>VLOOKUP(A103,[1]PN!B97:D1994,3,FALSE)</f>
        <v>C544 Yellow Ext H Y Ton cart 4K LRP</v>
      </c>
      <c r="C103" s="33">
        <v>3020.91552</v>
      </c>
      <c r="D103" s="268">
        <f t="shared" si="3"/>
        <v>3171.9612959999999</v>
      </c>
      <c r="E103" s="269">
        <f t="shared" si="4"/>
        <v>3552.5966515200003</v>
      </c>
      <c r="F103" s="101"/>
      <c r="G103" s="101">
        <f>VLOOKUP(A103,[1]PN!B97:D1775, 2, FALSE)</f>
        <v>3988.43</v>
      </c>
      <c r="H103" s="64">
        <f t="shared" si="5"/>
        <v>-0.10927441336064557</v>
      </c>
    </row>
    <row r="104" spans="1:8">
      <c r="A104" s="182" t="s">
        <v>1362</v>
      </c>
      <c r="B104" s="267" t="str">
        <f>VLOOKUP(A104,[1]PN!B98:D1995,3,FALSE)</f>
        <v>C54x Black and Color Imaging Kit</v>
      </c>
      <c r="C104" s="33">
        <v>5790.0880800000004</v>
      </c>
      <c r="D104" s="268">
        <f t="shared" si="3"/>
        <v>6079.5924840000007</v>
      </c>
      <c r="E104" s="269">
        <f t="shared" si="4"/>
        <v>6809.1435820800016</v>
      </c>
      <c r="F104" s="101"/>
      <c r="G104" s="101">
        <f>VLOOKUP(A104,[1]PN!B98:D1776, 2, FALSE)</f>
        <v>7229.01</v>
      </c>
      <c r="H104" s="64">
        <f t="shared" si="5"/>
        <v>-5.8080763191640156E-2</v>
      </c>
    </row>
    <row r="105" spans="1:8">
      <c r="A105" s="182" t="s">
        <v>1363</v>
      </c>
      <c r="B105" s="267" t="str">
        <f>VLOOKUP(A105,[1]PN!B99:D1996,3,FALSE)</f>
        <v>C54x Waste toner bottle</v>
      </c>
      <c r="C105" s="33">
        <v>226.56866400000001</v>
      </c>
      <c r="D105" s="268">
        <f t="shared" si="3"/>
        <v>237.89709720000002</v>
      </c>
      <c r="E105" s="269">
        <f t="shared" si="4"/>
        <v>266.44474886400002</v>
      </c>
      <c r="F105" s="101"/>
      <c r="G105" s="101">
        <f>VLOOKUP(A105,[1]PN!B99:D1777, 2, FALSE)</f>
        <v>284.29000000000002</v>
      </c>
      <c r="H105" s="64">
        <f t="shared" si="5"/>
        <v>-6.2771293875971718E-2</v>
      </c>
    </row>
    <row r="106" spans="1:8">
      <c r="A106" s="182" t="s">
        <v>1789</v>
      </c>
      <c r="B106" s="267" t="str">
        <f>VLOOKUP(A106,[1]PN!B100:D1997,3,FALSE)</f>
        <v>C736 Black High Yield Return Program Print Cartridge (12k)</v>
      </c>
      <c r="C106" s="33">
        <v>3272.6584800000001</v>
      </c>
      <c r="D106" s="268">
        <f t="shared" si="3"/>
        <v>3436.2914040000001</v>
      </c>
      <c r="E106" s="269">
        <f t="shared" si="4"/>
        <v>3848.6463724800005</v>
      </c>
      <c r="F106" s="101"/>
      <c r="G106" s="101">
        <f>VLOOKUP(A106,[1]PN!B100:D1778, 2, FALSE)</f>
        <v>4765.0200000000004</v>
      </c>
      <c r="H106" s="64">
        <f t="shared" si="5"/>
        <v>-0.19231265084301846</v>
      </c>
    </row>
    <row r="107" spans="1:8">
      <c r="A107" s="182" t="s">
        <v>1787</v>
      </c>
      <c r="B107" s="267" t="str">
        <f>VLOOKUP(A107,[1]PN!B101:D1998,3,FALSE)</f>
        <v>C736 Cyan High Yield Return Program Print Cartridge (10k)</v>
      </c>
      <c r="C107" s="33">
        <v>6192.876816</v>
      </c>
      <c r="D107" s="268">
        <f t="shared" si="3"/>
        <v>6502.5206568000003</v>
      </c>
      <c r="E107" s="269">
        <f t="shared" si="4"/>
        <v>7282.8231356160013</v>
      </c>
      <c r="F107" s="101"/>
      <c r="G107" s="101">
        <f>VLOOKUP(A107,[1]PN!B101:D1779, 2, FALSE)</f>
        <v>8982.2900000000009</v>
      </c>
      <c r="H107" s="64">
        <f t="shared" si="5"/>
        <v>-0.18920195900867143</v>
      </c>
    </row>
    <row r="108" spans="1:8">
      <c r="A108" s="182" t="s">
        <v>1791</v>
      </c>
      <c r="B108" s="267" t="str">
        <f>VLOOKUP(A108,[1]PN!B102:D1999,3,FALSE)</f>
        <v>C736 Magenta High Yield Return Program Print Cartridge (10k)</v>
      </c>
      <c r="C108" s="33">
        <v>6192.876816</v>
      </c>
      <c r="D108" s="268">
        <f t="shared" si="3"/>
        <v>6502.5206568000003</v>
      </c>
      <c r="E108" s="269">
        <f t="shared" si="4"/>
        <v>7282.8231356160013</v>
      </c>
      <c r="F108" s="101"/>
      <c r="G108" s="101">
        <f>VLOOKUP(A108,[1]PN!B102:D1780, 2, FALSE)</f>
        <v>8982.2900000000009</v>
      </c>
      <c r="H108" s="64">
        <f t="shared" si="5"/>
        <v>-0.18920195900867143</v>
      </c>
    </row>
    <row r="109" spans="1:8">
      <c r="A109" s="182" t="s">
        <v>1793</v>
      </c>
      <c r="B109" s="267" t="str">
        <f>VLOOKUP(A109,[1]PN!B103:D2000,3,FALSE)</f>
        <v>C736 Yellow High Yield Return Program Print Cartridge (10k)</v>
      </c>
      <c r="C109" s="33">
        <v>6192.876816</v>
      </c>
      <c r="D109" s="268">
        <f t="shared" si="3"/>
        <v>6502.5206568000003</v>
      </c>
      <c r="E109" s="269">
        <f t="shared" si="4"/>
        <v>7282.8231356160013</v>
      </c>
      <c r="F109" s="101"/>
      <c r="G109" s="101">
        <f>VLOOKUP(A109,[1]PN!B103:D1781, 2, FALSE)</f>
        <v>8982.2900000000009</v>
      </c>
      <c r="H109" s="64">
        <f t="shared" si="5"/>
        <v>-0.18920195900867143</v>
      </c>
    </row>
    <row r="110" spans="1:8">
      <c r="A110" s="182" t="s">
        <v>1782</v>
      </c>
      <c r="B110" s="267" t="str">
        <f>VLOOKUP(A110,[1]PN!B104:D2001,3,FALSE)</f>
        <v>Photoconductor Unit (Single Unit)</v>
      </c>
      <c r="C110" s="33">
        <v>893.68750799999998</v>
      </c>
      <c r="D110" s="268">
        <f t="shared" si="3"/>
        <v>938.3718834</v>
      </c>
      <c r="E110" s="269">
        <f t="shared" si="4"/>
        <v>1050.9765094080001</v>
      </c>
      <c r="F110" s="101"/>
      <c r="G110" s="101">
        <f>VLOOKUP(A110,[1]PN!B104:D1782, 2, FALSE)</f>
        <v>788.27</v>
      </c>
      <c r="H110" s="64">
        <f t="shared" si="5"/>
        <v>0.33326970379184812</v>
      </c>
    </row>
    <row r="111" spans="1:8">
      <c r="A111" s="182" t="s">
        <v>1784</v>
      </c>
      <c r="B111" s="267" t="str">
        <f>VLOOKUP(A111,[1]PN!B105:D2002,3,FALSE)</f>
        <v>Photoconductor Unit (Multi-Pack)</v>
      </c>
      <c r="C111" s="33">
        <v>3272.6584800000001</v>
      </c>
      <c r="D111" s="268">
        <f t="shared" si="3"/>
        <v>3436.2914040000001</v>
      </c>
      <c r="E111" s="269">
        <f t="shared" si="4"/>
        <v>3848.6463724800005</v>
      </c>
      <c r="F111" s="101"/>
      <c r="G111" s="101">
        <f>VLOOKUP(A111,[1]PN!B105:D1783, 2, FALSE)</f>
        <v>3152.64</v>
      </c>
      <c r="H111" s="64">
        <f t="shared" si="5"/>
        <v>0.22076937819732056</v>
      </c>
    </row>
    <row r="112" spans="1:8">
      <c r="A112" s="182" t="s">
        <v>1785</v>
      </c>
      <c r="B112" s="267" t="str">
        <f>VLOOKUP(A112,[1]PN!B106:D2003,3,FALSE)</f>
        <v>Waste Toner Box</v>
      </c>
      <c r="C112" s="33">
        <v>226.56866400000001</v>
      </c>
      <c r="D112" s="268">
        <f t="shared" si="3"/>
        <v>237.89709720000002</v>
      </c>
      <c r="E112" s="269">
        <f t="shared" si="4"/>
        <v>266.44474886400002</v>
      </c>
      <c r="F112" s="101"/>
      <c r="G112" s="101">
        <f>VLOOKUP(A112,[1]PN!B106:D1784, 2, FALSE)</f>
        <v>246.36</v>
      </c>
      <c r="H112" s="64">
        <f t="shared" si="5"/>
        <v>8.1526014223088181E-2</v>
      </c>
    </row>
    <row r="113" spans="1:8">
      <c r="A113" s="182" t="s">
        <v>1883</v>
      </c>
      <c r="B113" s="267" t="str">
        <f>VLOOKUP(A113,[1]PN!B107:D2004,3,FALSE)</f>
        <v>C782 Cyan Extra High Yield Return Program Print Cartridge (15k)</v>
      </c>
      <c r="C113" s="33">
        <v>6192.876816</v>
      </c>
      <c r="D113" s="268">
        <f t="shared" si="3"/>
        <v>6502.5206568000003</v>
      </c>
      <c r="E113" s="269">
        <f t="shared" si="4"/>
        <v>7282.8231356160013</v>
      </c>
      <c r="F113" s="101"/>
      <c r="G113" s="101">
        <f>VLOOKUP(A113,[1]PN!B107:D1785, 2, FALSE)</f>
        <v>11064.03</v>
      </c>
      <c r="H113" s="64">
        <f t="shared" si="5"/>
        <v>-0.34175674364440434</v>
      </c>
    </row>
    <row r="114" spans="1:8">
      <c r="A114" s="182" t="s">
        <v>1885</v>
      </c>
      <c r="B114" s="267" t="str">
        <f>VLOOKUP(A114,[1]PN!B108:D2005,3,FALSE)</f>
        <v>C782 Black Extra High Yield Return Program Print Cartridge (15k)</v>
      </c>
      <c r="C114" s="33">
        <v>4027.8873600000006</v>
      </c>
      <c r="D114" s="268">
        <f t="shared" si="3"/>
        <v>4229.2817280000008</v>
      </c>
      <c r="E114" s="269">
        <f t="shared" si="4"/>
        <v>4736.7955353600009</v>
      </c>
      <c r="F114" s="101"/>
      <c r="G114" s="101">
        <f>VLOOKUP(A114,[1]PN!B108:D1786, 2, FALSE)</f>
        <v>5315.26</v>
      </c>
      <c r="H114" s="64">
        <f t="shared" si="5"/>
        <v>-0.10883088779100161</v>
      </c>
    </row>
    <row r="115" spans="1:8">
      <c r="A115" s="182" t="s">
        <v>1887</v>
      </c>
      <c r="B115" s="267" t="str">
        <f>VLOOKUP(A115,[1]PN!B109:D2006,3,FALSE)</f>
        <v>C772 Magenta Extra High Yield Return Program Print Cartridge (15k)</v>
      </c>
      <c r="C115" s="33">
        <v>6192.876816</v>
      </c>
      <c r="D115" s="268">
        <f t="shared" si="3"/>
        <v>6502.5206568000003</v>
      </c>
      <c r="E115" s="269">
        <f t="shared" si="4"/>
        <v>7282.8231356160013</v>
      </c>
      <c r="F115" s="101"/>
      <c r="G115" s="101">
        <f>VLOOKUP(A115,[1]PN!B109:D1787, 2, FALSE)</f>
        <v>11064.03</v>
      </c>
      <c r="H115" s="64">
        <f t="shared" si="5"/>
        <v>-0.34175674364440434</v>
      </c>
    </row>
    <row r="116" spans="1:8">
      <c r="A116" s="182" t="s">
        <v>1889</v>
      </c>
      <c r="B116" s="267" t="str">
        <f>VLOOKUP(A116,[1]PN!B110:D2007,3,FALSE)</f>
        <v>C772 Yellow Extra High Yield Return Program Print Cartridge (15k)</v>
      </c>
      <c r="C116" s="33">
        <v>6192.876816</v>
      </c>
      <c r="D116" s="268">
        <f t="shared" si="3"/>
        <v>6502.5206568000003</v>
      </c>
      <c r="E116" s="269">
        <f t="shared" si="4"/>
        <v>7282.8231356160013</v>
      </c>
      <c r="F116" s="101"/>
      <c r="G116" s="101">
        <f>VLOOKUP(A116,[1]PN!B110:D1788, 2, FALSE)</f>
        <v>11064.03</v>
      </c>
      <c r="H116" s="64">
        <f t="shared" si="5"/>
        <v>-0.34175674364440434</v>
      </c>
    </row>
    <row r="117" spans="1:8">
      <c r="A117" s="182" t="s">
        <v>1413</v>
      </c>
      <c r="B117" s="267" t="str">
        <f>VLOOKUP(A117,[1]PN!B111:D2008,3,FALSE)</f>
        <v>C750/C752/C760/C762 Waste Toner Container</v>
      </c>
      <c r="C117" s="33">
        <v>276.91725600000001</v>
      </c>
      <c r="D117" s="268">
        <f t="shared" si="3"/>
        <v>290.76311880000003</v>
      </c>
      <c r="E117" s="269">
        <f t="shared" si="4"/>
        <v>325.65469305600004</v>
      </c>
      <c r="F117" s="101"/>
      <c r="G117" s="101">
        <f>VLOOKUP(A117,[1]PN!B111:D1789, 2, FALSE)</f>
        <v>393.09</v>
      </c>
      <c r="H117" s="64">
        <f t="shared" si="5"/>
        <v>-0.17155182513928091</v>
      </c>
    </row>
    <row r="118" spans="1:8">
      <c r="A118" s="182" t="s">
        <v>1930</v>
      </c>
      <c r="B118" s="267" t="str">
        <f>VLOOKUP(A118,[1]PN!B112:D2009,3,FALSE)</f>
        <v>C935 High Yield Cyan Toner Cartridge (24K)</v>
      </c>
      <c r="C118" s="33">
        <v>10069.7184</v>
      </c>
      <c r="D118" s="268">
        <f t="shared" si="3"/>
        <v>10573.204320000001</v>
      </c>
      <c r="E118" s="269">
        <f t="shared" si="4"/>
        <v>11841.988838400002</v>
      </c>
      <c r="F118" s="101"/>
      <c r="G118" s="101">
        <f>VLOOKUP(A118,[1]PN!B112:D1790, 2, FALSE)</f>
        <v>13136.19</v>
      </c>
      <c r="H118" s="64">
        <f t="shared" si="5"/>
        <v>-9.8521805911759658E-2</v>
      </c>
    </row>
    <row r="119" spans="1:8">
      <c r="A119" s="182" t="s">
        <v>1932</v>
      </c>
      <c r="B119" s="267" t="str">
        <f>VLOOKUP(A119,[1]PN!B113:D2010,3,FALSE)</f>
        <v>C935 High Yield Black Toner Cartridge (38K)</v>
      </c>
      <c r="C119" s="33">
        <v>8357.8662720000011</v>
      </c>
      <c r="D119" s="268">
        <f t="shared" si="3"/>
        <v>8775.7595856000007</v>
      </c>
      <c r="E119" s="269">
        <f t="shared" si="4"/>
        <v>9828.8507358720017</v>
      </c>
      <c r="F119" s="101"/>
      <c r="G119" s="101">
        <f>VLOOKUP(A119,[1]PN!B113:D1791, 2, FALSE)</f>
        <v>10323.709999999999</v>
      </c>
      <c r="H119" s="64">
        <f t="shared" si="5"/>
        <v>-4.7934246906199178E-2</v>
      </c>
    </row>
    <row r="120" spans="1:8">
      <c r="A120" s="182" t="s">
        <v>1934</v>
      </c>
      <c r="B120" s="267" t="str">
        <f>VLOOKUP(A120,[1]PN!B114:D2011,3,FALSE)</f>
        <v>C935 High Yield Magenta Toner Cartridge (24K)</v>
      </c>
      <c r="C120" s="33">
        <v>10069.7184</v>
      </c>
      <c r="D120" s="268">
        <f t="shared" si="3"/>
        <v>10573.204320000001</v>
      </c>
      <c r="E120" s="269">
        <f t="shared" si="4"/>
        <v>11841.988838400002</v>
      </c>
      <c r="F120" s="101"/>
      <c r="G120" s="101">
        <f>VLOOKUP(A120,[1]PN!B114:D1792, 2, FALSE)</f>
        <v>13136.19</v>
      </c>
      <c r="H120" s="64">
        <f t="shared" si="5"/>
        <v>-9.8521805911759658E-2</v>
      </c>
    </row>
    <row r="121" spans="1:8">
      <c r="A121" s="182" t="s">
        <v>1936</v>
      </c>
      <c r="B121" s="267" t="str">
        <f>VLOOKUP(A121,[1]PN!B115:D2012,3,FALSE)</f>
        <v>C935 High Yield Yellow Toner Cartridge (24K)</v>
      </c>
      <c r="C121" s="33">
        <v>10069.7184</v>
      </c>
      <c r="D121" s="268">
        <f t="shared" si="3"/>
        <v>10573.204320000001</v>
      </c>
      <c r="E121" s="269">
        <f t="shared" si="4"/>
        <v>11841.988838400002</v>
      </c>
      <c r="F121" s="101"/>
      <c r="G121" s="101">
        <f>VLOOKUP(A121,[1]PN!B115:D1793, 2, FALSE)</f>
        <v>13136.19</v>
      </c>
      <c r="H121" s="64">
        <f t="shared" si="5"/>
        <v>-9.8521805911759658E-2</v>
      </c>
    </row>
    <row r="122" spans="1:8">
      <c r="A122" s="182" t="s">
        <v>1937</v>
      </c>
      <c r="B122" s="267" t="str">
        <f>VLOOKUP(A122,[1]PN!B116:D2013,3,FALSE)</f>
        <v>Photoconductor Kit</v>
      </c>
      <c r="C122" s="33">
        <v>4279.6303200000002</v>
      </c>
      <c r="D122" s="268">
        <f t="shared" si="3"/>
        <v>4493.611836</v>
      </c>
      <c r="E122" s="269">
        <f t="shared" si="4"/>
        <v>5032.8452563200008</v>
      </c>
      <c r="F122" s="101"/>
      <c r="G122" s="101">
        <f>VLOOKUP(A122,[1]PN!B116:D1794, 2, FALSE)</f>
        <v>8110.65</v>
      </c>
      <c r="H122" s="64">
        <f t="shared" si="5"/>
        <v>-0.37947695236263418</v>
      </c>
    </row>
    <row r="123" spans="1:8">
      <c r="A123" s="182" t="s">
        <v>1939</v>
      </c>
      <c r="B123" s="267" t="str">
        <f>VLOOKUP(A123,[1]PN!B117:D2014,3,FALSE)</f>
        <v>Color Photoconductor Kit</v>
      </c>
      <c r="C123" s="33">
        <v>12587.148000000001</v>
      </c>
      <c r="D123" s="268">
        <f t="shared" si="3"/>
        <v>13216.505400000002</v>
      </c>
      <c r="E123" s="269">
        <f t="shared" si="4"/>
        <v>14802.486048000004</v>
      </c>
      <c r="F123" s="101"/>
      <c r="G123" s="101">
        <f>VLOOKUP(A123,[1]PN!B117:D1795, 2, FALSE)</f>
        <v>24336.53</v>
      </c>
      <c r="H123" s="64">
        <f t="shared" si="5"/>
        <v>-0.39175856015627514</v>
      </c>
    </row>
    <row r="124" spans="1:8">
      <c r="A124" s="182" t="s">
        <v>1941</v>
      </c>
      <c r="B124" s="267" t="str">
        <f>VLOOKUP(A124,[1]PN!B118:D2015,3,FALSE)</f>
        <v>Waste Toner Bottle</v>
      </c>
      <c r="C124" s="33">
        <v>629.35739999999998</v>
      </c>
      <c r="D124" s="268">
        <f t="shared" si="3"/>
        <v>660.82527000000005</v>
      </c>
      <c r="E124" s="269">
        <f t="shared" si="4"/>
        <v>740.12430240000015</v>
      </c>
      <c r="F124" s="101"/>
      <c r="G124" s="101">
        <f>VLOOKUP(A124,[1]PN!B118:D1796, 2, FALSE)</f>
        <v>1032.1199999999999</v>
      </c>
      <c r="H124" s="64">
        <f t="shared" si="5"/>
        <v>-0.28290867108475737</v>
      </c>
    </row>
    <row r="125" spans="1:8">
      <c r="A125" s="182" t="s">
        <v>2030</v>
      </c>
      <c r="B125" s="267" t="str">
        <f>VLOOKUP(A125,[1]PN!B119:D2016,3,FALSE)</f>
        <v>X463 Extra High Yield Return Program Print Cartridge</v>
      </c>
      <c r="C125" s="33">
        <v>3524.4014400000001</v>
      </c>
      <c r="D125" s="268">
        <f t="shared" si="3"/>
        <v>3700.6215120000002</v>
      </c>
      <c r="E125" s="269">
        <f t="shared" si="4"/>
        <v>4144.6960934400004</v>
      </c>
      <c r="F125" s="101"/>
      <c r="G125" s="101">
        <f>VLOOKUP(A125,[1]PN!B119:D1797, 2, FALSE)</f>
        <v>6752.14</v>
      </c>
      <c r="H125" s="64">
        <f t="shared" si="5"/>
        <v>-0.38616555737292174</v>
      </c>
    </row>
    <row r="126" spans="1:8">
      <c r="A126" s="182" t="s">
        <v>1350</v>
      </c>
      <c r="B126" s="267" t="str">
        <f>VLOOKUP(A126,[1]PN!B120:D2017,3,FALSE)</f>
        <v>Lexmark X65X Extra High Yield Return Program Cartridge</v>
      </c>
      <c r="C126" s="33">
        <v>5538.3451200000009</v>
      </c>
      <c r="D126" s="268">
        <f t="shared" si="3"/>
        <v>5815.2623760000015</v>
      </c>
      <c r="E126" s="269">
        <f t="shared" si="4"/>
        <v>6513.0938611200027</v>
      </c>
      <c r="F126" s="101"/>
      <c r="G126" s="101">
        <f>VLOOKUP(A126,[1]PN!B120:D1798, 2, FALSE)</f>
        <v>11947.34</v>
      </c>
      <c r="H126" s="64">
        <f t="shared" si="5"/>
        <v>-0.45484987778702185</v>
      </c>
    </row>
    <row r="127" spans="1:8">
      <c r="A127" s="182" t="s">
        <v>1293</v>
      </c>
      <c r="B127" s="267" t="str">
        <f>VLOOKUP(A127,[1]PN!B121:D2018,3,FALSE)</f>
        <v>X860, X862, X864 High Yield Toner Cartridge</v>
      </c>
      <c r="C127" s="33">
        <v>3524.4014400000001</v>
      </c>
      <c r="D127" s="268">
        <f t="shared" si="3"/>
        <v>3700.6215120000002</v>
      </c>
      <c r="E127" s="269">
        <f t="shared" si="4"/>
        <v>4144.6960934400004</v>
      </c>
      <c r="F127" s="101"/>
      <c r="G127" s="101">
        <f>VLOOKUP(A127,[1]PN!B121:D1799, 2, FALSE)</f>
        <v>4413.1899999999996</v>
      </c>
      <c r="H127" s="64">
        <f t="shared" si="5"/>
        <v>-6.0838963779034951E-2</v>
      </c>
    </row>
    <row r="128" spans="1:8">
      <c r="A128" s="182" t="s">
        <v>1294</v>
      </c>
      <c r="B128" s="267" t="str">
        <f>VLOOKUP(A128,[1]PN!B122:D2019,3,FALSE)</f>
        <v>X860, X862, X864 Photoconductor Drum</v>
      </c>
      <c r="C128" s="33">
        <v>2769.1725600000004</v>
      </c>
      <c r="D128" s="268">
        <f t="shared" si="3"/>
        <v>2907.6311880000007</v>
      </c>
      <c r="E128" s="269">
        <f t="shared" si="4"/>
        <v>3256.5469305600013</v>
      </c>
      <c r="F128" s="101"/>
      <c r="G128" s="101">
        <f>VLOOKUP(A128,[1]PN!B122:D1800, 2, FALSE)</f>
        <v>3531.14</v>
      </c>
      <c r="H128" s="64">
        <f t="shared" si="5"/>
        <v>-7.7763291582887833E-2</v>
      </c>
    </row>
    <row r="129" spans="1:8">
      <c r="A129" s="182" t="s">
        <v>2095</v>
      </c>
      <c r="B129" s="267" t="str">
        <f>VLOOKUP(A129,[1]PN!B123:D2020,3,FALSE)</f>
        <v>Extra High Yield Cyan Print Cartridge - 22K</v>
      </c>
      <c r="C129" s="33">
        <v>7552.2888000000003</v>
      </c>
      <c r="D129" s="268">
        <f t="shared" si="3"/>
        <v>7929.9032400000006</v>
      </c>
      <c r="E129" s="269">
        <f t="shared" si="4"/>
        <v>8881.4916288000022</v>
      </c>
      <c r="F129" s="101"/>
      <c r="G129" s="101">
        <f>VLOOKUP(A129,[1]PN!B123:D1801, 2, FALSE)</f>
        <v>11353.32</v>
      </c>
      <c r="H129" s="64">
        <f t="shared" si="5"/>
        <v>-0.21771855027428078</v>
      </c>
    </row>
    <row r="130" spans="1:8">
      <c r="A130" s="182" t="s">
        <v>2097</v>
      </c>
      <c r="B130" s="267" t="str">
        <f>VLOOKUP(A130,[1]PN!B124:D2021,3,FALSE)</f>
        <v>Extra High Yield Black Print Cartridge - 36K</v>
      </c>
      <c r="C130" s="33">
        <v>3272.6584800000001</v>
      </c>
      <c r="D130" s="268">
        <f t="shared" si="3"/>
        <v>3436.2914040000001</v>
      </c>
      <c r="E130" s="269">
        <f t="shared" si="4"/>
        <v>3848.6463724800005</v>
      </c>
      <c r="F130" s="101"/>
      <c r="G130" s="101">
        <f>VLOOKUP(A130,[1]PN!B124:D1802, 2, FALSE)</f>
        <v>4961.34</v>
      </c>
      <c r="H130" s="64">
        <f t="shared" si="5"/>
        <v>-0.22427280281536835</v>
      </c>
    </row>
    <row r="131" spans="1:8">
      <c r="A131" s="182" t="s">
        <v>2099</v>
      </c>
      <c r="B131" s="267" t="str">
        <f>VLOOKUP(A131,[1]PN!B125:D2022,3,FALSE)</f>
        <v>Extra High Yield Magenta Print Cartridge - 22K</v>
      </c>
      <c r="C131" s="33">
        <v>7552.2888000000003</v>
      </c>
      <c r="D131" s="268">
        <f t="shared" si="3"/>
        <v>7929.9032400000006</v>
      </c>
      <c r="E131" s="269">
        <f t="shared" si="4"/>
        <v>8881.4916288000022</v>
      </c>
      <c r="F131" s="101"/>
      <c r="G131" s="101">
        <f>VLOOKUP(A131,[1]PN!B125:D1803, 2, FALSE)</f>
        <v>11353.32</v>
      </c>
      <c r="H131" s="64">
        <f t="shared" si="5"/>
        <v>-0.21771855027428078</v>
      </c>
    </row>
    <row r="132" spans="1:8">
      <c r="A132" s="182" t="s">
        <v>2101</v>
      </c>
      <c r="B132" s="267" t="str">
        <f>VLOOKUP(A132,[1]PN!B126:D2023,3,FALSE)</f>
        <v>Extra High Yield Yellow Print Cartridge - 22K</v>
      </c>
      <c r="C132" s="33">
        <v>7552.2888000000003</v>
      </c>
      <c r="D132" s="268">
        <f t="shared" si="3"/>
        <v>7929.9032400000006</v>
      </c>
      <c r="E132" s="269">
        <f t="shared" si="4"/>
        <v>8881.4916288000022</v>
      </c>
      <c r="F132" s="101"/>
      <c r="G132" s="101">
        <f>VLOOKUP(A132,[1]PN!B126:D1804, 2, FALSE)</f>
        <v>11353.32</v>
      </c>
      <c r="H132" s="64">
        <f t="shared" si="5"/>
        <v>-0.21771855027428078</v>
      </c>
    </row>
    <row r="133" spans="1:8">
      <c r="A133" s="182" t="s">
        <v>1975</v>
      </c>
      <c r="B133" s="267" t="str">
        <f>VLOOKUP(A133,[1]PN!B127:D2024,3,FALSE)</f>
        <v>E460 15k LRP</v>
      </c>
      <c r="C133" s="33">
        <v>4531.3732800000007</v>
      </c>
      <c r="D133" s="268">
        <f t="shared" si="3"/>
        <v>4757.9419440000011</v>
      </c>
      <c r="E133" s="269">
        <f t="shared" si="4"/>
        <v>5328.8949772800015</v>
      </c>
      <c r="F133" s="101"/>
      <c r="G133" s="101">
        <f>VLOOKUP(A133,[1]PN!B127:D1805, 2, FALSE)</f>
        <v>6752.14</v>
      </c>
      <c r="H133" s="64">
        <f t="shared" si="5"/>
        <v>-0.21078428805089924</v>
      </c>
    </row>
    <row r="134" spans="1:8">
      <c r="A134" s="182" t="s">
        <v>1979</v>
      </c>
      <c r="B134" s="267" t="str">
        <f>VLOOKUP(A134,[1]PN!B128:D2025,3,FALSE)</f>
        <v>E462 Extra High Yield Return Program Toner Cartridge</v>
      </c>
      <c r="C134" s="33">
        <v>4934.1620160000002</v>
      </c>
      <c r="D134" s="268">
        <f t="shared" si="3"/>
        <v>5180.8701168000007</v>
      </c>
      <c r="E134" s="269">
        <f t="shared" si="4"/>
        <v>5802.5745308160012</v>
      </c>
      <c r="F134" s="101"/>
      <c r="G134" s="101">
        <f>VLOOKUP(A134,[1]PN!B128:D1806, 2, FALSE)</f>
        <v>7417.01</v>
      </c>
      <c r="H134" s="64">
        <f t="shared" si="5"/>
        <v>-0.21766661622190059</v>
      </c>
    </row>
    <row r="135" spans="1:8">
      <c r="A135" s="182" t="s">
        <v>2173</v>
      </c>
      <c r="B135" s="267" t="str">
        <f>VLOOKUP(A135,[1]PN!B129:D2026,3,FALSE)</f>
        <v>100XL Black</v>
      </c>
      <c r="C135" s="33">
        <v>696.32102736000013</v>
      </c>
      <c r="D135" s="268">
        <f t="shared" si="3"/>
        <v>731.13707872800012</v>
      </c>
      <c r="E135" s="269">
        <f t="shared" si="4"/>
        <v>818.87352817536021</v>
      </c>
      <c r="F135" s="101"/>
      <c r="G135" s="101">
        <f>VLOOKUP(A135,[1]PN!B129:D1807, 2, FALSE)</f>
        <v>783.11</v>
      </c>
      <c r="H135" s="64">
        <f t="shared" si="5"/>
        <v>4.5668588289461499E-2</v>
      </c>
    </row>
    <row r="136" spans="1:8">
      <c r="A136" s="182" t="s">
        <v>2177</v>
      </c>
      <c r="B136" s="267" t="str">
        <f>VLOOKUP(A136,[1]PN!B130:D2027,3,FALSE)</f>
        <v>100XL Cyan Color</v>
      </c>
      <c r="C136" s="33">
        <v>501.47197632000007</v>
      </c>
      <c r="D136" s="268">
        <f t="shared" ref="D136:D198" si="6">C136*1.05</f>
        <v>526.54557513600014</v>
      </c>
      <c r="E136" s="269">
        <f t="shared" ref="E136:E198" si="7">D136*1.12</f>
        <v>589.73104415232024</v>
      </c>
      <c r="F136" s="101"/>
      <c r="G136" s="101">
        <f>VLOOKUP(A136,[1]PN!B130:D1808, 2, FALSE)</f>
        <v>554.9</v>
      </c>
      <c r="H136" s="64">
        <f t="shared" ref="H136:H195" si="8">(E136-G136)/G136</f>
        <v>6.2769948012831617E-2</v>
      </c>
    </row>
    <row r="137" spans="1:8">
      <c r="A137" s="182" t="s">
        <v>2181</v>
      </c>
      <c r="B137" s="267" t="str">
        <f>VLOOKUP(A137,[1]PN!B131:D2028,3,FALSE)</f>
        <v>100XL Magenta Color</v>
      </c>
      <c r="C137" s="33">
        <v>501.47197632000007</v>
      </c>
      <c r="D137" s="268">
        <f t="shared" si="6"/>
        <v>526.54557513600014</v>
      </c>
      <c r="E137" s="269">
        <f t="shared" si="7"/>
        <v>589.73104415232024</v>
      </c>
      <c r="F137" s="101"/>
      <c r="G137" s="101">
        <f>VLOOKUP(A137,[1]PN!B131:D1809, 2, FALSE)</f>
        <v>554.9</v>
      </c>
      <c r="H137" s="64">
        <f t="shared" si="8"/>
        <v>6.2769948012831617E-2</v>
      </c>
    </row>
    <row r="138" spans="1:8">
      <c r="A138" s="182" t="s">
        <v>2185</v>
      </c>
      <c r="B138" s="267" t="str">
        <f>VLOOKUP(A138,[1]PN!B132:D2029,3,FALSE)</f>
        <v>100XL Yellow Color</v>
      </c>
      <c r="C138" s="33">
        <v>501.47197632000007</v>
      </c>
      <c r="D138" s="268">
        <f t="shared" si="6"/>
        <v>526.54557513600014</v>
      </c>
      <c r="E138" s="269">
        <f t="shared" si="7"/>
        <v>589.73104415232024</v>
      </c>
      <c r="F138" s="101"/>
      <c r="G138" s="101">
        <f>VLOOKUP(A138,[1]PN!B132:D1810, 2, FALSE)</f>
        <v>554.9</v>
      </c>
      <c r="H138" s="64">
        <f t="shared" si="8"/>
        <v>6.2769948012831617E-2</v>
      </c>
    </row>
    <row r="139" spans="1:8">
      <c r="A139" s="182" t="s">
        <v>1352</v>
      </c>
      <c r="B139" s="267" t="str">
        <f>VLOOKUP(A139,[1]PN!B133:D2030,3,FALSE)</f>
        <v>C792  Cyan Extra High Yield Return Program Print Cartridge (20K)</v>
      </c>
      <c r="C139" s="33">
        <v>8257.1690880000006</v>
      </c>
      <c r="D139" s="268">
        <f t="shared" si="6"/>
        <v>8670.027542400001</v>
      </c>
      <c r="E139" s="269">
        <f t="shared" si="7"/>
        <v>9710.4308474880017</v>
      </c>
      <c r="F139" s="101"/>
      <c r="G139" s="101">
        <f>VLOOKUP(A139,[1]PN!B133:D1811, 2, FALSE)</f>
        <v>13578.05</v>
      </c>
      <c r="H139" s="64">
        <f t="shared" si="8"/>
        <v>-0.28484349022959832</v>
      </c>
    </row>
    <row r="140" spans="1:8">
      <c r="A140" s="182" t="s">
        <v>1353</v>
      </c>
      <c r="B140" s="267" t="str">
        <f>VLOOKUP(A140,[1]PN!B134:D2031,3,FALSE)</f>
        <v>C792  Black Extra High Yield Return Program Print Cartridge (20K)</v>
      </c>
      <c r="C140" s="33">
        <v>5387.299344</v>
      </c>
      <c r="D140" s="268">
        <f t="shared" si="6"/>
        <v>5656.6643112000002</v>
      </c>
      <c r="E140" s="269">
        <f t="shared" si="7"/>
        <v>6335.4640285440009</v>
      </c>
      <c r="F140" s="101"/>
      <c r="G140" s="101">
        <f>VLOOKUP(A140,[1]PN!B134:D1812, 2, FALSE)</f>
        <v>7809.27</v>
      </c>
      <c r="H140" s="64">
        <f t="shared" si="8"/>
        <v>-0.18872519088928918</v>
      </c>
    </row>
    <row r="141" spans="1:8">
      <c r="A141" s="182" t="s">
        <v>1354</v>
      </c>
      <c r="B141" s="267" t="str">
        <f>VLOOKUP(A141,[1]PN!B135:D2032,3,FALSE)</f>
        <v>C792  Magenta Extra High Yield Return Program Print Cartridge (20K)</v>
      </c>
      <c r="C141" s="33">
        <v>8257.1690880000006</v>
      </c>
      <c r="D141" s="268">
        <f t="shared" si="6"/>
        <v>8670.027542400001</v>
      </c>
      <c r="E141" s="269">
        <f t="shared" si="7"/>
        <v>9710.4308474880017</v>
      </c>
      <c r="F141" s="101"/>
      <c r="G141" s="101">
        <f>VLOOKUP(A141,[1]PN!B135:D1813, 2, FALSE)</f>
        <v>13578.05</v>
      </c>
      <c r="H141" s="64">
        <f t="shared" si="8"/>
        <v>-0.28484349022959832</v>
      </c>
    </row>
    <row r="142" spans="1:8">
      <c r="A142" s="182" t="s">
        <v>1355</v>
      </c>
      <c r="B142" s="267" t="str">
        <f>VLOOKUP(A142,[1]PN!B136:D2033,3,FALSE)</f>
        <v>C792  Yellow Extra High Yield Return Program Print Cartridge (20K)</v>
      </c>
      <c r="C142" s="33">
        <v>8257.1690880000006</v>
      </c>
      <c r="D142" s="268">
        <f t="shared" si="6"/>
        <v>8670.027542400001</v>
      </c>
      <c r="E142" s="269">
        <f t="shared" si="7"/>
        <v>9710.4308474880017</v>
      </c>
      <c r="F142" s="101"/>
      <c r="G142" s="101">
        <f>VLOOKUP(A142,[1]PN!B136:D1814, 2, FALSE)</f>
        <v>13578.05</v>
      </c>
      <c r="H142" s="64">
        <f t="shared" si="8"/>
        <v>-0.28484349022959832</v>
      </c>
    </row>
    <row r="143" spans="1:8">
      <c r="A143" s="182" t="s">
        <v>1312</v>
      </c>
      <c r="B143" s="267" t="str">
        <f>VLOOKUP(A143,[1]PN!B137:D2034,3,FALSE)</f>
        <v>C792 X792 Toner waste bottle</v>
      </c>
      <c r="C143" s="33">
        <v>276.91725600000001</v>
      </c>
      <c r="D143" s="268">
        <f t="shared" si="6"/>
        <v>290.76311880000003</v>
      </c>
      <c r="E143" s="269">
        <f t="shared" si="7"/>
        <v>325.65469305600004</v>
      </c>
      <c r="F143" s="101"/>
      <c r="G143" s="101">
        <f>VLOOKUP(A143,[1]PN!B137:D1815, 2, FALSE)</f>
        <v>373.5</v>
      </c>
      <c r="H143" s="64">
        <f t="shared" si="8"/>
        <v>-0.12809988472289147</v>
      </c>
    </row>
    <row r="144" spans="1:8">
      <c r="A144" s="182" t="s">
        <v>1295</v>
      </c>
      <c r="B144" s="267" t="str">
        <f>VLOOKUP(A144,[1]PN!B138:D2035,3,FALSE)</f>
        <v>Black Extra High Yield Print Cartridge</v>
      </c>
      <c r="C144" s="33">
        <v>8811.0036</v>
      </c>
      <c r="D144" s="268">
        <f t="shared" si="6"/>
        <v>9251.5537800000002</v>
      </c>
      <c r="E144" s="269">
        <f t="shared" si="7"/>
        <v>10361.740233600001</v>
      </c>
      <c r="F144" s="101"/>
      <c r="G144" s="101">
        <f>VLOOKUP(A144,[1]PN!B138:D1816, 2, FALSE)</f>
        <v>11264.96</v>
      </c>
      <c r="H144" s="64">
        <f t="shared" si="8"/>
        <v>-8.0179580433485595E-2</v>
      </c>
    </row>
    <row r="145" spans="1:8">
      <c r="A145" s="182" t="s">
        <v>1296</v>
      </c>
      <c r="B145" s="267" t="str">
        <f>VLOOKUP(A145,[1]PN!B139:D2036,3,FALSE)</f>
        <v>Cyan Extra High Yield Print Cartridge</v>
      </c>
      <c r="C145" s="33">
        <v>10069.7184</v>
      </c>
      <c r="D145" s="268">
        <f t="shared" si="6"/>
        <v>10573.204320000001</v>
      </c>
      <c r="E145" s="269">
        <f t="shared" si="7"/>
        <v>11841.988838400002</v>
      </c>
      <c r="F145" s="101"/>
      <c r="G145" s="101">
        <f>VLOOKUP(A145,[1]PN!B139:D1817, 2, FALSE)</f>
        <v>12648.06</v>
      </c>
      <c r="H145" s="64">
        <f t="shared" si="8"/>
        <v>-6.3730814180198159E-2</v>
      </c>
    </row>
    <row r="146" spans="1:8">
      <c r="A146" s="182" t="s">
        <v>1297</v>
      </c>
      <c r="B146" s="267" t="str">
        <f>VLOOKUP(A146,[1]PN!B140:D2037,3,FALSE)</f>
        <v>Magenta Extra High Yield Print Cartridge</v>
      </c>
      <c r="C146" s="33">
        <v>10069.7184</v>
      </c>
      <c r="D146" s="268">
        <f t="shared" si="6"/>
        <v>10573.204320000001</v>
      </c>
      <c r="E146" s="269">
        <f t="shared" si="7"/>
        <v>11841.988838400002</v>
      </c>
      <c r="F146" s="101"/>
      <c r="G146" s="101">
        <f>VLOOKUP(A146,[1]PN!B140:D1818, 2, FALSE)</f>
        <v>12648.06</v>
      </c>
      <c r="H146" s="64">
        <f t="shared" si="8"/>
        <v>-6.3730814180198159E-2</v>
      </c>
    </row>
    <row r="147" spans="1:8">
      <c r="A147" s="182" t="s">
        <v>1298</v>
      </c>
      <c r="B147" s="267" t="str">
        <f>VLOOKUP(A147,[1]PN!B141:D2038,3,FALSE)</f>
        <v>Yellow Extra High Yield Print Cartridge</v>
      </c>
      <c r="C147" s="33">
        <v>10069.7184</v>
      </c>
      <c r="D147" s="268">
        <f t="shared" si="6"/>
        <v>10573.204320000001</v>
      </c>
      <c r="E147" s="269">
        <f t="shared" si="7"/>
        <v>11841.988838400002</v>
      </c>
      <c r="F147" s="101"/>
      <c r="G147" s="101">
        <f>VLOOKUP(A147,[1]PN!B141:D1819, 2, FALSE)</f>
        <v>12648.06</v>
      </c>
      <c r="H147" s="64">
        <f t="shared" si="8"/>
        <v>-6.3730814180198159E-2</v>
      </c>
    </row>
    <row r="148" spans="1:8">
      <c r="A148" s="182" t="s">
        <v>1299</v>
      </c>
      <c r="B148" s="267" t="str">
        <f>VLOOKUP(A148,[1]PN!B142:D2039,3,FALSE)</f>
        <v>1-Pack Photoconductor Unit</v>
      </c>
      <c r="C148" s="33">
        <v>7625.2942584000002</v>
      </c>
      <c r="D148" s="268">
        <f t="shared" si="6"/>
        <v>8006.5589713200006</v>
      </c>
      <c r="E148" s="269">
        <f t="shared" si="7"/>
        <v>8967.3460478784018</v>
      </c>
      <c r="F148" s="101"/>
      <c r="G148" s="101">
        <f>VLOOKUP(A148,[1]PN!B142:D1820, 2, FALSE)</f>
        <v>6565.81</v>
      </c>
      <c r="H148" s="64">
        <f t="shared" si="8"/>
        <v>0.36576386582590742</v>
      </c>
    </row>
    <row r="149" spans="1:8">
      <c r="A149" s="182" t="s">
        <v>1300</v>
      </c>
      <c r="B149" s="267" t="str">
        <f>VLOOKUP(A149,[1]PN!B143:D2040,3,FALSE)</f>
        <v>3-Pack Photoconductor Kit</v>
      </c>
      <c r="C149" s="33">
        <v>22876.889747040001</v>
      </c>
      <c r="D149" s="268">
        <f t="shared" si="6"/>
        <v>24020.734234392003</v>
      </c>
      <c r="E149" s="269">
        <f t="shared" si="7"/>
        <v>26903.222342519046</v>
      </c>
      <c r="F149" s="101"/>
      <c r="G149" s="101">
        <f>VLOOKUP(A149,[1]PN!B143:D1821, 2, FALSE)</f>
        <v>19697.830000000002</v>
      </c>
      <c r="H149" s="64">
        <f t="shared" si="8"/>
        <v>0.36579624976553476</v>
      </c>
    </row>
    <row r="150" spans="1:8">
      <c r="A150" s="182" t="s">
        <v>1301</v>
      </c>
      <c r="B150" s="267" t="str">
        <f>VLOOKUP(A150,[1]PN!B144:D2041,3,FALSE)</f>
        <v>Waste Toner Bottle</v>
      </c>
      <c r="C150" s="33">
        <v>919.86877584000001</v>
      </c>
      <c r="D150" s="268">
        <f t="shared" si="6"/>
        <v>965.86221463200002</v>
      </c>
      <c r="E150" s="269">
        <f t="shared" si="7"/>
        <v>1081.7656803878401</v>
      </c>
      <c r="F150" s="101"/>
      <c r="G150" s="101">
        <f>VLOOKUP(A150,[1]PN!B144:D1822, 2, FALSE)</f>
        <v>792.02</v>
      </c>
      <c r="H150" s="64">
        <f t="shared" si="8"/>
        <v>0.36583126737688459</v>
      </c>
    </row>
    <row r="151" spans="1:8">
      <c r="A151" s="182" t="s">
        <v>1306</v>
      </c>
      <c r="B151" s="267" t="str">
        <f>VLOOKUP(A151,[1]PN!B145:D2042,3,FALSE)</f>
        <v>Black Extra High Yield Print Cartridge</v>
      </c>
      <c r="C151" s="33">
        <v>2981.6436182400003</v>
      </c>
      <c r="D151" s="268">
        <f t="shared" si="6"/>
        <v>3130.7257991520005</v>
      </c>
      <c r="E151" s="269">
        <f t="shared" si="7"/>
        <v>3506.4128950502409</v>
      </c>
      <c r="F151" s="101"/>
      <c r="G151" s="101">
        <f>VLOOKUP(A151,[1]PN!B145:D1823, 2, FALSE)</f>
        <v>2161.7800000000002</v>
      </c>
      <c r="H151" s="64">
        <f t="shared" si="8"/>
        <v>0.62200265292964152</v>
      </c>
    </row>
    <row r="152" spans="1:8">
      <c r="A152" s="182" t="s">
        <v>1307</v>
      </c>
      <c r="B152" s="267" t="str">
        <f>VLOOKUP(A152,[1]PN!B146:D2043,3,FALSE)</f>
        <v>Cyan Extra High Yield Print Cartridge</v>
      </c>
      <c r="C152" s="33">
        <v>8559.2606400000004</v>
      </c>
      <c r="D152" s="268">
        <f t="shared" si="6"/>
        <v>8987.2236720000001</v>
      </c>
      <c r="E152" s="269">
        <f t="shared" si="7"/>
        <v>10065.690512640002</v>
      </c>
      <c r="F152" s="101"/>
      <c r="G152" s="101">
        <f>VLOOKUP(A152,[1]PN!B146:D1824, 2, FALSE)</f>
        <v>12648.06</v>
      </c>
      <c r="H152" s="64">
        <f t="shared" si="8"/>
        <v>-0.20417119205316847</v>
      </c>
    </row>
    <row r="153" spans="1:8">
      <c r="A153" s="182" t="s">
        <v>1308</v>
      </c>
      <c r="B153" s="267" t="str">
        <f>VLOOKUP(A153,[1]PN!B147:D2044,3,FALSE)</f>
        <v>Magenta Extra High Yield Print Cartridge</v>
      </c>
      <c r="C153" s="33">
        <v>8559.2606400000004</v>
      </c>
      <c r="D153" s="268">
        <f t="shared" si="6"/>
        <v>8987.2236720000001</v>
      </c>
      <c r="E153" s="269">
        <f t="shared" si="7"/>
        <v>10065.690512640002</v>
      </c>
      <c r="F153" s="101"/>
      <c r="G153" s="101">
        <f>VLOOKUP(A153,[1]PN!B147:D1825, 2, FALSE)</f>
        <v>12648.06</v>
      </c>
      <c r="H153" s="64">
        <f t="shared" si="8"/>
        <v>-0.20417119205316847</v>
      </c>
    </row>
    <row r="154" spans="1:8">
      <c r="A154" s="182" t="s">
        <v>1309</v>
      </c>
      <c r="B154" s="267" t="str">
        <f>VLOOKUP(A154,[1]PN!B148:D2045,3,FALSE)</f>
        <v>Yellow Extra High Yield Print Cartridge</v>
      </c>
      <c r="C154" s="33">
        <v>8559.2606400000004</v>
      </c>
      <c r="D154" s="268">
        <f t="shared" si="6"/>
        <v>8987.2236720000001</v>
      </c>
      <c r="E154" s="269">
        <f t="shared" si="7"/>
        <v>10065.690512640002</v>
      </c>
      <c r="F154" s="101"/>
      <c r="G154" s="101">
        <f>VLOOKUP(A154,[1]PN!B148:D1826, 2, FALSE)</f>
        <v>12648.06</v>
      </c>
      <c r="H154" s="64">
        <f t="shared" si="8"/>
        <v>-0.20417119205316847</v>
      </c>
    </row>
    <row r="155" spans="1:8">
      <c r="A155" s="182">
        <v>3070166</v>
      </c>
      <c r="B155" s="267" t="str">
        <f>VLOOKUP(A155,[1]PN!B149:D2046,3,FALSE)</f>
        <v>Standard Re-Inking Ribbon</v>
      </c>
      <c r="C155" s="33">
        <v>375.60049632000005</v>
      </c>
      <c r="D155" s="268">
        <f t="shared" si="6"/>
        <v>394.38052113600008</v>
      </c>
      <c r="E155" s="269">
        <f t="shared" si="7"/>
        <v>441.70618367232015</v>
      </c>
      <c r="F155" s="101"/>
      <c r="G155" s="101">
        <f>VLOOKUP(A155,[1]PN!B149:D1827, 2, FALSE)</f>
        <v>310.97000000000003</v>
      </c>
      <c r="H155" s="64">
        <f t="shared" si="8"/>
        <v>0.42041413535813782</v>
      </c>
    </row>
    <row r="156" spans="1:8">
      <c r="A156" s="182">
        <v>3070169</v>
      </c>
      <c r="B156" s="267" t="str">
        <f>VLOOKUP(A156,[1]PN!B150:D2047,3,FALSE)</f>
        <v>High Yield Re-Inking Ribbon</v>
      </c>
      <c r="C156" s="33">
        <v>672.1537032</v>
      </c>
      <c r="D156" s="268">
        <f t="shared" si="6"/>
        <v>705.76138836000007</v>
      </c>
      <c r="E156" s="269">
        <f t="shared" si="7"/>
        <v>790.45275496320016</v>
      </c>
      <c r="F156" s="101"/>
      <c r="G156" s="101">
        <f>VLOOKUP(A156,[1]PN!B150:D1828, 2, FALSE)</f>
        <v>556.5</v>
      </c>
      <c r="H156" s="64">
        <f t="shared" si="8"/>
        <v>0.42040027846037764</v>
      </c>
    </row>
    <row r="157" spans="1:8">
      <c r="A157" s="182" t="s">
        <v>1604</v>
      </c>
      <c r="B157" s="267" t="str">
        <f>VLOOKUP(A157,[1]PN!B151:D2048,3,FALSE)</f>
        <v>Staple 3-pack (5,000 per pack) (W840 / X85Xe)</v>
      </c>
      <c r="C157" s="33">
        <v>3126.6475632000006</v>
      </c>
      <c r="D157" s="268">
        <f t="shared" si="6"/>
        <v>3282.9799413600008</v>
      </c>
      <c r="E157" s="269">
        <f t="shared" si="7"/>
        <v>3676.9375343232014</v>
      </c>
      <c r="F157" s="101"/>
      <c r="G157" s="101">
        <f>VLOOKUP(A157,[1]PN!B151:D1829, 2, FALSE)</f>
        <v>2651.17</v>
      </c>
      <c r="H157" s="64">
        <f t="shared" si="8"/>
        <v>0.38691126345092969</v>
      </c>
    </row>
    <row r="158" spans="1:8">
      <c r="A158" s="182" t="s">
        <v>1303</v>
      </c>
      <c r="B158" s="267" t="str">
        <f>VLOOKUP(A158,[1]PN!B152:D2049,3,FALSE)</f>
        <v>X792  Cyan Extra High Yield Return Program Print Cartridge (20K)</v>
      </c>
      <c r="C158" s="33">
        <v>8055.7747200000013</v>
      </c>
      <c r="D158" s="268">
        <f t="shared" si="6"/>
        <v>8458.5634560000017</v>
      </c>
      <c r="E158" s="269">
        <f t="shared" si="7"/>
        <v>9473.5910707200019</v>
      </c>
      <c r="F158" s="101"/>
      <c r="G158" s="101">
        <f>VLOOKUP(A158,[1]PN!B152:D1830, 2, FALSE)</f>
        <v>10820.18</v>
      </c>
      <c r="H158" s="64">
        <f t="shared" si="8"/>
        <v>-0.12445161996195982</v>
      </c>
    </row>
    <row r="159" spans="1:8">
      <c r="A159" s="182" t="s">
        <v>1302</v>
      </c>
      <c r="B159" s="267" t="str">
        <f>VLOOKUP(A159,[1]PN!B153:D2050,3,FALSE)</f>
        <v>X792  Black Extra High Yield Return Program Print Cartridge (20K)</v>
      </c>
      <c r="C159" s="33">
        <v>5135.5563840000004</v>
      </c>
      <c r="D159" s="268">
        <f t="shared" si="6"/>
        <v>5392.334203200001</v>
      </c>
      <c r="E159" s="269">
        <f t="shared" si="7"/>
        <v>6039.414307584002</v>
      </c>
      <c r="F159" s="101"/>
      <c r="G159" s="101">
        <f>VLOOKUP(A159,[1]PN!B153:D1831, 2, FALSE)</f>
        <v>6585.81</v>
      </c>
      <c r="H159" s="64">
        <f t="shared" si="8"/>
        <v>-8.2965602168297958E-2</v>
      </c>
    </row>
    <row r="160" spans="1:8">
      <c r="A160" s="182" t="s">
        <v>1304</v>
      </c>
      <c r="B160" s="267" t="str">
        <f>VLOOKUP(A160,[1]PN!B154:D2051,3,FALSE)</f>
        <v>X792  Magenta Extra High Yield Return Program Print Cartridge (20K)</v>
      </c>
      <c r="C160" s="33">
        <v>8055.7747200000013</v>
      </c>
      <c r="D160" s="268">
        <f t="shared" si="6"/>
        <v>8458.5634560000017</v>
      </c>
      <c r="E160" s="269">
        <f t="shared" si="7"/>
        <v>9473.5910707200019</v>
      </c>
      <c r="F160" s="101"/>
      <c r="G160" s="101">
        <f>VLOOKUP(A160,[1]PN!B154:D1832, 2, FALSE)</f>
        <v>10820.18</v>
      </c>
      <c r="H160" s="64">
        <f t="shared" si="8"/>
        <v>-0.12445161996195982</v>
      </c>
    </row>
    <row r="161" spans="1:8">
      <c r="A161" s="182" t="s">
        <v>1305</v>
      </c>
      <c r="B161" s="267" t="str">
        <f>VLOOKUP(A161,[1]PN!B155:D2052,3,FALSE)</f>
        <v>X792  Yellow Extra High Yield Return Program Print Cartridge (20K)</v>
      </c>
      <c r="C161" s="33">
        <v>8055.7747200000013</v>
      </c>
      <c r="D161" s="268">
        <f t="shared" si="6"/>
        <v>8458.5634560000017</v>
      </c>
      <c r="E161" s="269">
        <f t="shared" si="7"/>
        <v>9473.5910707200019</v>
      </c>
      <c r="F161" s="101"/>
      <c r="G161" s="101">
        <f>VLOOKUP(A161,[1]PN!B155:D1833, 2, FALSE)</f>
        <v>10820.18</v>
      </c>
      <c r="H161" s="64">
        <f t="shared" si="8"/>
        <v>-0.12445161996195982</v>
      </c>
    </row>
    <row r="162" spans="1:8">
      <c r="A162" s="182" t="s">
        <v>2459</v>
      </c>
      <c r="B162" s="267" t="str">
        <f>VLOOKUP(A162,[1]PN!B156:D2053,3,FALSE)</f>
        <v>Black Extra High Yield Return Program toner Cartridge 12k</v>
      </c>
      <c r="C162" s="33">
        <v>3272.6584800000001</v>
      </c>
      <c r="D162" s="268">
        <f t="shared" si="6"/>
        <v>3436.2914040000001</v>
      </c>
      <c r="E162" s="269">
        <f t="shared" si="7"/>
        <v>3848.6463724800005</v>
      </c>
      <c r="F162" s="101"/>
      <c r="G162" s="101">
        <f>VLOOKUP(A162,[1]PN!B156:D1834, 2, FALSE)</f>
        <v>4902.1000000000004</v>
      </c>
      <c r="H162" s="64">
        <f t="shared" si="8"/>
        <v>-0.21489843689847204</v>
      </c>
    </row>
    <row r="163" spans="1:8">
      <c r="A163" s="182" t="s">
        <v>2469</v>
      </c>
      <c r="B163" s="267" t="str">
        <f>VLOOKUP(A163,[1]PN!B157:D2054,3,FALSE)</f>
        <v>Magenta  High Yield Return Program toner cartridge 10k</v>
      </c>
      <c r="C163" s="33">
        <v>6192.876816</v>
      </c>
      <c r="D163" s="268">
        <f t="shared" si="6"/>
        <v>6502.5206568000003</v>
      </c>
      <c r="E163" s="269">
        <f t="shared" si="7"/>
        <v>7282.8231356160013</v>
      </c>
      <c r="F163" s="101"/>
      <c r="G163" s="101">
        <f>VLOOKUP(A163,[1]PN!B157:D1835, 2, FALSE)</f>
        <v>5871.8226692506487</v>
      </c>
      <c r="H163" s="64">
        <f t="shared" si="8"/>
        <v>0.24030025187143841</v>
      </c>
    </row>
    <row r="164" spans="1:8">
      <c r="A164" s="182" t="s">
        <v>2467</v>
      </c>
      <c r="B164" s="267" t="str">
        <f>VLOOKUP(A164,[1]PN!B158:D2055,3,FALSE)</f>
        <v>Cyan High Yield Return Program toner cartridge 10k</v>
      </c>
      <c r="C164" s="33">
        <v>6192.876816</v>
      </c>
      <c r="D164" s="268">
        <f t="shared" si="6"/>
        <v>6502.5206568000003</v>
      </c>
      <c r="E164" s="269">
        <f t="shared" si="7"/>
        <v>7282.8231356160013</v>
      </c>
      <c r="F164" s="101"/>
      <c r="G164" s="101">
        <f>VLOOKUP(A164,[1]PN!B158:D1836, 2, FALSE)</f>
        <v>5871.8226692506487</v>
      </c>
      <c r="H164" s="64">
        <f t="shared" si="8"/>
        <v>0.24030025187143841</v>
      </c>
    </row>
    <row r="165" spans="1:8">
      <c r="A165" s="182" t="s">
        <v>2559</v>
      </c>
      <c r="B165" s="267" t="str">
        <f>VLOOKUP(A165,[1]PN!B159:D2056,3,FALSE)</f>
        <v>Yellow  High Yield Return Program toner cartridge 10k</v>
      </c>
      <c r="C165" s="33">
        <v>6192.876816</v>
      </c>
      <c r="D165" s="268">
        <f t="shared" si="6"/>
        <v>6502.5206568000003</v>
      </c>
      <c r="E165" s="269">
        <f t="shared" si="7"/>
        <v>7282.8231356160013</v>
      </c>
      <c r="F165" s="101"/>
      <c r="G165" s="101">
        <f>VLOOKUP(A165,[1]PN!B159:D1837, 2, FALSE)</f>
        <v>5871.8226692506487</v>
      </c>
      <c r="H165" s="64">
        <f t="shared" si="8"/>
        <v>0.24030025187143841</v>
      </c>
    </row>
    <row r="166" spans="1:8">
      <c r="A166" s="182" t="s">
        <v>2484</v>
      </c>
      <c r="B166" s="267" t="str">
        <f>VLOOKUP(A166,[1]PN!B160:D2057,3,FALSE)</f>
        <v>Black Extra High Yield Return Program toner Cartridge 12k</v>
      </c>
      <c r="C166" s="33">
        <v>3272.6584800000001</v>
      </c>
      <c r="D166" s="268">
        <f t="shared" si="6"/>
        <v>3436.2914040000001</v>
      </c>
      <c r="E166" s="269">
        <f t="shared" si="7"/>
        <v>3848.6463724800005</v>
      </c>
      <c r="F166" s="101"/>
      <c r="G166" s="101">
        <f>VLOOKUP(A166,[1]PN!B160:D1838, 2, FALSE)</f>
        <v>4902.1000000000004</v>
      </c>
      <c r="H166" s="64">
        <f t="shared" si="8"/>
        <v>-0.21489843689847204</v>
      </c>
    </row>
    <row r="167" spans="1:8">
      <c r="A167" s="182" t="s">
        <v>2488</v>
      </c>
      <c r="B167" s="267" t="str">
        <f>VLOOKUP(A167,[1]PN!B161:D2058,3,FALSE)</f>
        <v>Cyan High Yield Return Program toner cartridge 10k</v>
      </c>
      <c r="C167" s="33">
        <v>6192.876816</v>
      </c>
      <c r="D167" s="268">
        <f t="shared" si="6"/>
        <v>6502.5206568000003</v>
      </c>
      <c r="E167" s="269">
        <f t="shared" si="7"/>
        <v>7282.8231356160013</v>
      </c>
      <c r="F167" s="101"/>
      <c r="G167" s="101">
        <f>VLOOKUP(A167,[1]PN!B161:D1839, 2, FALSE)</f>
        <v>5871.8226692506487</v>
      </c>
      <c r="H167" s="64">
        <f t="shared" si="8"/>
        <v>0.24030025187143841</v>
      </c>
    </row>
    <row r="168" spans="1:8">
      <c r="A168" s="182" t="s">
        <v>2489</v>
      </c>
      <c r="B168" s="267" t="str">
        <f>VLOOKUP(A168,[1]PN!B162:D2059,3,FALSE)</f>
        <v>Magenta  High Yield Return Program toner cartridge 10k</v>
      </c>
      <c r="C168" s="33">
        <v>6192.876816</v>
      </c>
      <c r="D168" s="268">
        <f t="shared" si="6"/>
        <v>6502.5206568000003</v>
      </c>
      <c r="E168" s="269">
        <f t="shared" si="7"/>
        <v>7282.8231356160013</v>
      </c>
      <c r="F168" s="101"/>
      <c r="G168" s="101">
        <f>VLOOKUP(A168,[1]PN!B162:D1840, 2, FALSE)</f>
        <v>5871.8226692506487</v>
      </c>
      <c r="H168" s="64">
        <f t="shared" si="8"/>
        <v>0.24030025187143841</v>
      </c>
    </row>
    <row r="169" spans="1:8">
      <c r="A169" s="182" t="s">
        <v>2490</v>
      </c>
      <c r="B169" s="267" t="str">
        <f>VLOOKUP(A169,[1]PN!B163:D2060,3,FALSE)</f>
        <v>Yellow  High Yield Return Program toner cartridge 10k</v>
      </c>
      <c r="C169" s="33">
        <v>6192.876816</v>
      </c>
      <c r="D169" s="268">
        <f t="shared" si="6"/>
        <v>6502.5206568000003</v>
      </c>
      <c r="E169" s="269">
        <f t="shared" si="7"/>
        <v>7282.8231356160013</v>
      </c>
      <c r="F169" s="101"/>
      <c r="G169" s="101">
        <f>VLOOKUP(A169,[1]PN!B163:D1841, 2, FALSE)</f>
        <v>5871.8226692506487</v>
      </c>
      <c r="H169" s="64">
        <f t="shared" si="8"/>
        <v>0.24030025187143841</v>
      </c>
    </row>
    <row r="170" spans="1:8">
      <c r="A170" s="182" t="s">
        <v>2512</v>
      </c>
      <c r="B170" s="267" t="str">
        <f>VLOOKUP(A170,[1]PN!B164:D2061,3,FALSE)</f>
        <v>Black Ultra High Yield Return Program 20k</v>
      </c>
      <c r="C170" s="33">
        <v>6256.3160419200003</v>
      </c>
      <c r="D170" s="268">
        <f t="shared" si="6"/>
        <v>6569.1318440160003</v>
      </c>
      <c r="E170" s="269">
        <f t="shared" si="7"/>
        <v>7357.4276652979206</v>
      </c>
      <c r="F170" s="101"/>
      <c r="G170" s="101">
        <f>VLOOKUP(A170,[1]PN!B164:D1842, 2, FALSE)</f>
        <v>8625.5400000000009</v>
      </c>
      <c r="H170" s="64">
        <f t="shared" si="8"/>
        <v>-0.14701831244212885</v>
      </c>
    </row>
    <row r="171" spans="1:8">
      <c r="A171" s="182" t="s">
        <v>2517</v>
      </c>
      <c r="B171" s="267" t="str">
        <f>VLOOKUP(A171,[1]PN!B165:D2062,3,FALSE)</f>
        <v>Black Extra High Yield Return Program 20k</v>
      </c>
      <c r="C171" s="33">
        <v>4517.2756742400006</v>
      </c>
      <c r="D171" s="268">
        <f t="shared" si="6"/>
        <v>4743.1394579520011</v>
      </c>
      <c r="E171" s="269">
        <f t="shared" si="7"/>
        <v>5312.3161929062417</v>
      </c>
      <c r="F171" s="101"/>
      <c r="G171" s="101">
        <f>VLOOKUP(A171,[1]PN!B165:D1843, 2, FALSE)</f>
        <v>8625.5400000000009</v>
      </c>
      <c r="H171" s="64">
        <f t="shared" si="8"/>
        <v>-0.38411784156050044</v>
      </c>
    </row>
    <row r="172" spans="1:8">
      <c r="A172" s="182" t="s">
        <v>1310</v>
      </c>
      <c r="B172" s="267" t="str">
        <f>VLOOKUP(A172,[1]PN!B166:D2063,3,FALSE)</f>
        <v>Imaging Unit Return Program 60k</v>
      </c>
      <c r="C172" s="33">
        <v>1338.26557536</v>
      </c>
      <c r="D172" s="268">
        <f t="shared" si="6"/>
        <v>1405.178854128</v>
      </c>
      <c r="E172" s="269">
        <f t="shared" si="7"/>
        <v>1573.8003166233602</v>
      </c>
      <c r="F172" s="101"/>
      <c r="G172" s="101">
        <f>VLOOKUP(A172,[1]PN!B166:D1844, 2, FALSE)</f>
        <v>1080.21</v>
      </c>
      <c r="H172" s="64">
        <f t="shared" si="8"/>
        <v>0.45693922165445622</v>
      </c>
    </row>
    <row r="173" spans="1:8">
      <c r="A173" s="182" t="s">
        <v>46</v>
      </c>
      <c r="B173" s="267" t="str">
        <f>VLOOKUP(A173,[1]PN!B167:D2064,3,FALSE)</f>
        <v>Black Extra High Yield Return Program toner 45k</v>
      </c>
      <c r="C173" s="33">
        <v>7487.8426022400008</v>
      </c>
      <c r="D173" s="268">
        <f t="shared" si="6"/>
        <v>7862.2347323520016</v>
      </c>
      <c r="E173" s="269">
        <f t="shared" si="7"/>
        <v>8805.7029002342424</v>
      </c>
      <c r="F173" s="101"/>
      <c r="G173" s="101">
        <f>VLOOKUP(A173,[1]PN!B167:D1845, 2, FALSE)</f>
        <v>13509.48</v>
      </c>
      <c r="H173" s="64">
        <f t="shared" si="8"/>
        <v>-0.34818343117320261</v>
      </c>
    </row>
    <row r="174" spans="1:8">
      <c r="A174" s="182" t="s">
        <v>49</v>
      </c>
      <c r="B174" s="267" t="str">
        <f>VLOOKUP(A174,[1]PN!B168:D2065,3,FALSE)</f>
        <v>Black Extra High Yield Return Program toner 45k</v>
      </c>
      <c r="C174" s="33">
        <v>6714.9917150400006</v>
      </c>
      <c r="D174" s="268">
        <f t="shared" si="6"/>
        <v>7050.7413007920013</v>
      </c>
      <c r="E174" s="269">
        <f t="shared" si="7"/>
        <v>7896.8302568870422</v>
      </c>
      <c r="F174" s="101"/>
      <c r="G174" s="101">
        <f>VLOOKUP(A174,[1]PN!B168:D1846, 2, FALSE)</f>
        <v>13509.48</v>
      </c>
      <c r="H174" s="64">
        <f t="shared" si="8"/>
        <v>-0.41546008751728103</v>
      </c>
    </row>
    <row r="175" spans="1:8">
      <c r="A175" s="182" t="s">
        <v>51</v>
      </c>
      <c r="B175" s="267" t="str">
        <f>VLOOKUP(A175,[1]PN!B169:D2066,3,FALSE)</f>
        <v>Imaging Kit Return Program 100k</v>
      </c>
      <c r="C175" s="33">
        <v>1385.0897659200002</v>
      </c>
      <c r="D175" s="268">
        <f t="shared" si="6"/>
        <v>1454.3442542160003</v>
      </c>
      <c r="E175" s="269">
        <f t="shared" si="7"/>
        <v>1628.8655647219205</v>
      </c>
      <c r="F175" s="101"/>
      <c r="G175" s="101">
        <f>VLOOKUP(A175,[1]PN!B169:D1847, 2, FALSE)</f>
        <v>1117.46</v>
      </c>
      <c r="H175" s="64">
        <f t="shared" si="8"/>
        <v>0.45764999617160385</v>
      </c>
    </row>
    <row r="176" spans="1:8">
      <c r="A176" s="182" t="s">
        <v>1366</v>
      </c>
      <c r="B176" s="270" t="s">
        <v>2545</v>
      </c>
      <c r="C176" s="33">
        <v>9020.4537427200012</v>
      </c>
      <c r="D176" s="268">
        <f t="shared" si="6"/>
        <v>9471.4764298560021</v>
      </c>
      <c r="E176" s="269">
        <f t="shared" si="7"/>
        <v>10608.053601438723</v>
      </c>
      <c r="F176" s="101"/>
      <c r="G176" s="101" t="e">
        <f>VLOOKUP(A176,[1]PN!B170:D1848, 2, FALSE)</f>
        <v>#N/A</v>
      </c>
      <c r="H176" s="64" t="e">
        <f t="shared" si="8"/>
        <v>#N/A</v>
      </c>
    </row>
    <row r="177" spans="1:8">
      <c r="A177" s="182" t="s">
        <v>1335</v>
      </c>
      <c r="B177" s="270" t="s">
        <v>2532</v>
      </c>
      <c r="C177" s="33">
        <v>29640.216110400004</v>
      </c>
      <c r="D177" s="268">
        <f t="shared" si="6"/>
        <v>31122.226915920004</v>
      </c>
      <c r="E177" s="269">
        <f t="shared" si="7"/>
        <v>34856.894145830411</v>
      </c>
      <c r="F177" s="101"/>
      <c r="G177" s="101" t="e">
        <f>VLOOKUP(A177,[1]PN!B171:D1849, 2, FALSE)</f>
        <v>#N/A</v>
      </c>
      <c r="H177" s="64" t="e">
        <f t="shared" si="8"/>
        <v>#N/A</v>
      </c>
    </row>
    <row r="178" spans="1:8">
      <c r="A178" s="182" t="s">
        <v>2549</v>
      </c>
      <c r="B178" s="270" t="s">
        <v>3015</v>
      </c>
      <c r="C178" s="33">
        <v>7036.2157320000006</v>
      </c>
      <c r="D178" s="268">
        <f t="shared" si="6"/>
        <v>7388.0265186000006</v>
      </c>
      <c r="E178" s="269">
        <f t="shared" si="7"/>
        <v>8274.5897008320007</v>
      </c>
      <c r="F178" s="101"/>
      <c r="G178" s="101" t="e">
        <f>VLOOKUP(A178,[1]PN!B172:D1850, 2, FALSE)</f>
        <v>#N/A</v>
      </c>
      <c r="H178" s="64" t="e">
        <f t="shared" si="8"/>
        <v>#N/A</v>
      </c>
    </row>
    <row r="179" spans="1:8">
      <c r="A179" s="182" t="s">
        <v>2555</v>
      </c>
      <c r="B179" s="270" t="s">
        <v>2556</v>
      </c>
      <c r="C179" s="33">
        <v>13530.680614080002</v>
      </c>
      <c r="D179" s="268">
        <f t="shared" si="6"/>
        <v>14207.214644784002</v>
      </c>
      <c r="E179" s="269">
        <f t="shared" si="7"/>
        <v>15912.080402158084</v>
      </c>
      <c r="F179" s="101"/>
      <c r="G179" s="101" t="e">
        <f>VLOOKUP(A179,[1]PN!B173:D1851, 2, FALSE)</f>
        <v>#N/A</v>
      </c>
      <c r="H179" s="64" t="e">
        <f t="shared" si="8"/>
        <v>#N/A</v>
      </c>
    </row>
    <row r="180" spans="1:8">
      <c r="A180" s="182" t="s">
        <v>2546</v>
      </c>
      <c r="B180" s="270" t="s">
        <v>2547</v>
      </c>
      <c r="C180" s="33">
        <v>24088.276870560003</v>
      </c>
      <c r="D180" s="268">
        <f t="shared" si="6"/>
        <v>25292.690714088003</v>
      </c>
      <c r="E180" s="269">
        <f t="shared" si="7"/>
        <v>28327.813599778565</v>
      </c>
      <c r="F180" s="101"/>
      <c r="G180" s="101" t="e">
        <f>VLOOKUP(A180,[1]PN!B174:D1852, 2, FALSE)</f>
        <v>#N/A</v>
      </c>
      <c r="H180" s="64" t="e">
        <f t="shared" si="8"/>
        <v>#N/A</v>
      </c>
    </row>
    <row r="181" spans="1:8">
      <c r="A181" s="182" t="s">
        <v>2536</v>
      </c>
      <c r="B181" s="270" t="s">
        <v>2535</v>
      </c>
      <c r="C181" s="33">
        <v>56448.323920800016</v>
      </c>
      <c r="D181" s="268">
        <f t="shared" si="6"/>
        <v>59270.740116840017</v>
      </c>
      <c r="E181" s="269">
        <f t="shared" si="7"/>
        <v>66383.228930860831</v>
      </c>
      <c r="F181" s="101"/>
      <c r="G181" s="101" t="e">
        <f>VLOOKUP(A181,[1]PN!B175:D1853, 2, FALSE)</f>
        <v>#N/A</v>
      </c>
      <c r="H181" s="64" t="e">
        <f t="shared" si="8"/>
        <v>#N/A</v>
      </c>
    </row>
    <row r="182" spans="1:8">
      <c r="A182" s="182" t="s">
        <v>1364</v>
      </c>
      <c r="B182" s="270" t="s">
        <v>3014</v>
      </c>
      <c r="C182" s="33">
        <v>8208.8344396800003</v>
      </c>
      <c r="D182" s="268">
        <f t="shared" si="6"/>
        <v>8619.276161664</v>
      </c>
      <c r="E182" s="269">
        <f t="shared" si="7"/>
        <v>9653.589301063681</v>
      </c>
      <c r="F182" s="101"/>
      <c r="G182" s="101" t="e">
        <f>VLOOKUP(A182,[1]PN!B176:D1854, 2, FALSE)</f>
        <v>#N/A</v>
      </c>
      <c r="H182" s="64" t="e">
        <f t="shared" si="8"/>
        <v>#N/A</v>
      </c>
    </row>
    <row r="183" spans="1:8">
      <c r="A183" s="182" t="s">
        <v>3167</v>
      </c>
      <c r="B183" s="270" t="s">
        <v>3168</v>
      </c>
      <c r="C183" s="33">
        <v>2727.3832286400002</v>
      </c>
      <c r="D183" s="268">
        <f t="shared" si="6"/>
        <v>2863.7523900720003</v>
      </c>
      <c r="E183" s="269">
        <f t="shared" si="7"/>
        <v>3207.4026768806407</v>
      </c>
      <c r="F183" s="101"/>
      <c r="G183" s="101" t="e">
        <f>VLOOKUP(A183,[1]PN!B177:D1855, 2, FALSE)</f>
        <v>#N/A</v>
      </c>
      <c r="H183" s="64" t="e">
        <f t="shared" si="8"/>
        <v>#N/A</v>
      </c>
    </row>
    <row r="184" spans="1:8">
      <c r="A184" s="182" t="s">
        <v>2531</v>
      </c>
      <c r="B184" s="270" t="s">
        <v>2530</v>
      </c>
      <c r="C184" s="33">
        <v>9859.7647713599999</v>
      </c>
      <c r="D184" s="268">
        <f t="shared" si="6"/>
        <v>10352.753009928001</v>
      </c>
      <c r="E184" s="269">
        <f t="shared" si="7"/>
        <v>11595.083371119363</v>
      </c>
      <c r="F184" s="101"/>
      <c r="G184" s="101" t="e">
        <f>VLOOKUP(A184,[1]PN!B178:D1856, 2, FALSE)</f>
        <v>#N/A</v>
      </c>
      <c r="H184" s="64" t="e">
        <f t="shared" si="8"/>
        <v>#N/A</v>
      </c>
    </row>
    <row r="185" spans="1:8">
      <c r="A185" s="182" t="s">
        <v>1339</v>
      </c>
      <c r="B185" s="270" t="s">
        <v>2529</v>
      </c>
      <c r="C185" s="33">
        <v>2769.1725600000004</v>
      </c>
      <c r="D185" s="268">
        <f t="shared" si="6"/>
        <v>2907.6311880000007</v>
      </c>
      <c r="E185" s="269">
        <f t="shared" si="7"/>
        <v>3256.5469305600013</v>
      </c>
      <c r="F185" s="101"/>
      <c r="G185" s="101" t="e">
        <f>VLOOKUP(A185,[1]PN!B179:D1857, 2, FALSE)</f>
        <v>#N/A</v>
      </c>
      <c r="H185" s="64" t="e">
        <f t="shared" si="8"/>
        <v>#N/A</v>
      </c>
    </row>
    <row r="186" spans="1:8">
      <c r="A186" s="182" t="s">
        <v>1337</v>
      </c>
      <c r="B186" s="270" t="s">
        <v>3023</v>
      </c>
      <c r="C186" s="33">
        <v>9859.7647713599999</v>
      </c>
      <c r="D186" s="268">
        <f t="shared" si="6"/>
        <v>10352.753009928001</v>
      </c>
      <c r="E186" s="269">
        <f t="shared" si="7"/>
        <v>11595.083371119363</v>
      </c>
      <c r="F186" s="101"/>
      <c r="G186" s="101" t="e">
        <f>VLOOKUP(A186,[1]PN!B180:D1858, 2, FALSE)</f>
        <v>#N/A</v>
      </c>
      <c r="H186" s="64" t="e">
        <f t="shared" si="8"/>
        <v>#N/A</v>
      </c>
    </row>
    <row r="187" spans="1:8">
      <c r="A187" s="182" t="s">
        <v>2542</v>
      </c>
      <c r="B187" s="270" t="s">
        <v>3107</v>
      </c>
      <c r="C187" s="33">
        <v>1524.5553657600001</v>
      </c>
      <c r="D187" s="268">
        <f t="shared" si="6"/>
        <v>1600.7831340480002</v>
      </c>
      <c r="E187" s="269">
        <f t="shared" si="7"/>
        <v>1792.8771101337604</v>
      </c>
      <c r="F187" s="101"/>
      <c r="G187" s="101" t="e">
        <f>VLOOKUP(A187,[1]PN!B181:D1859, 2, FALSE)</f>
        <v>#N/A</v>
      </c>
      <c r="H187" s="64" t="e">
        <f t="shared" si="8"/>
        <v>#N/A</v>
      </c>
    </row>
    <row r="188" spans="1:8">
      <c r="A188" s="182" t="s">
        <v>2534</v>
      </c>
      <c r="B188" s="270" t="s">
        <v>2533</v>
      </c>
      <c r="C188" s="33">
        <v>2813.4793209600002</v>
      </c>
      <c r="D188" s="268">
        <f t="shared" si="6"/>
        <v>2954.1532870080005</v>
      </c>
      <c r="E188" s="269">
        <f t="shared" si="7"/>
        <v>3308.651681448961</v>
      </c>
      <c r="F188" s="101"/>
      <c r="G188" s="101" t="e">
        <f>VLOOKUP(A188,[1]PN!B182:D1860, 2, FALSE)</f>
        <v>#N/A</v>
      </c>
      <c r="H188" s="64" t="e">
        <f t="shared" si="8"/>
        <v>#N/A</v>
      </c>
    </row>
    <row r="189" spans="1:8">
      <c r="A189" s="182" t="s">
        <v>2553</v>
      </c>
      <c r="B189" s="270" t="s">
        <v>3174</v>
      </c>
      <c r="C189" s="33">
        <v>14311.083790080002</v>
      </c>
      <c r="D189" s="268">
        <f t="shared" si="6"/>
        <v>15026.637979584002</v>
      </c>
      <c r="E189" s="269">
        <f t="shared" si="7"/>
        <v>16829.834537134084</v>
      </c>
      <c r="F189" s="101"/>
      <c r="G189" s="101" t="e">
        <f>VLOOKUP(A189,[1]PN!B183:D1861, 2, FALSE)</f>
        <v>#N/A</v>
      </c>
      <c r="H189" s="64" t="e">
        <f t="shared" si="8"/>
        <v>#N/A</v>
      </c>
    </row>
    <row r="190" spans="1:8">
      <c r="A190" s="182" t="s">
        <v>1317</v>
      </c>
      <c r="B190" s="270" t="s">
        <v>3024</v>
      </c>
      <c r="C190" s="33">
        <v>13530.680614080002</v>
      </c>
      <c r="D190" s="268">
        <f t="shared" si="6"/>
        <v>14207.214644784002</v>
      </c>
      <c r="E190" s="269">
        <f t="shared" si="7"/>
        <v>15912.080402158084</v>
      </c>
      <c r="F190" s="101"/>
      <c r="G190" s="101" t="e">
        <f>VLOOKUP(A190,[1]PN!B184:D1862, 2, FALSE)</f>
        <v>#N/A</v>
      </c>
      <c r="H190" s="64" t="e">
        <f t="shared" si="8"/>
        <v>#N/A</v>
      </c>
    </row>
    <row r="191" spans="1:8">
      <c r="A191" s="182" t="s">
        <v>1319</v>
      </c>
      <c r="B191" s="270" t="s">
        <v>3025</v>
      </c>
      <c r="C191" s="33">
        <v>14311.083790080002</v>
      </c>
      <c r="D191" s="268">
        <f t="shared" si="6"/>
        <v>15026.637979584002</v>
      </c>
      <c r="E191" s="269">
        <f t="shared" si="7"/>
        <v>16829.834537134084</v>
      </c>
      <c r="F191" s="101"/>
      <c r="G191" s="101" t="e">
        <f>VLOOKUP(A191,[1]PN!B185:D1863, 2, FALSE)</f>
        <v>#N/A</v>
      </c>
      <c r="H191" s="64" t="e">
        <f t="shared" si="8"/>
        <v>#N/A</v>
      </c>
    </row>
    <row r="192" spans="1:8">
      <c r="A192" s="182" t="s">
        <v>1342</v>
      </c>
      <c r="B192" s="270" t="s">
        <v>1343</v>
      </c>
      <c r="C192" s="33">
        <v>3750.9701040000004</v>
      </c>
      <c r="D192" s="268">
        <f t="shared" si="6"/>
        <v>3938.5186092000008</v>
      </c>
      <c r="E192" s="269">
        <f t="shared" si="7"/>
        <v>4411.1408423040011</v>
      </c>
      <c r="F192" s="101"/>
      <c r="G192" s="101" t="e">
        <f>VLOOKUP(A192,[1]PN!B186:D1864, 2, FALSE)</f>
        <v>#N/A</v>
      </c>
      <c r="H192" s="64" t="e">
        <f t="shared" si="8"/>
        <v>#N/A</v>
      </c>
    </row>
    <row r="193" spans="1:8">
      <c r="A193" s="182" t="s">
        <v>3175</v>
      </c>
      <c r="B193" s="270" t="s">
        <v>3176</v>
      </c>
      <c r="C193" s="33">
        <v>1902.1698057600001</v>
      </c>
      <c r="D193" s="268">
        <f t="shared" si="6"/>
        <v>1997.2782960480001</v>
      </c>
      <c r="E193" s="269">
        <f t="shared" si="7"/>
        <v>2236.9516915737604</v>
      </c>
      <c r="F193" s="101"/>
      <c r="G193" s="101" t="e">
        <f>VLOOKUP(A193,[1]PN!B187:D1865, 2, FALSE)</f>
        <v>#N/A</v>
      </c>
      <c r="H193" s="64" t="e">
        <f t="shared" si="8"/>
        <v>#N/A</v>
      </c>
    </row>
    <row r="194" spans="1:8">
      <c r="A194" s="182" t="s">
        <v>2538</v>
      </c>
      <c r="B194" s="270" t="s">
        <v>2537</v>
      </c>
      <c r="C194" s="33">
        <v>8980.6783550400014</v>
      </c>
      <c r="D194" s="268">
        <f t="shared" si="6"/>
        <v>9429.7122727920014</v>
      </c>
      <c r="E194" s="269">
        <f t="shared" si="7"/>
        <v>10561.277745527042</v>
      </c>
      <c r="F194" s="101"/>
      <c r="G194" s="101" t="e">
        <f>VLOOKUP(A194,[1]PN!B188:D1866, 2, FALSE)</f>
        <v>#N/A</v>
      </c>
      <c r="H194" s="64" t="e">
        <f t="shared" si="8"/>
        <v>#N/A</v>
      </c>
    </row>
    <row r="195" spans="1:8">
      <c r="A195" s="182" t="s">
        <v>1333</v>
      </c>
      <c r="B195" s="270" t="s">
        <v>1334</v>
      </c>
      <c r="C195" s="33">
        <v>8024.0551070400006</v>
      </c>
      <c r="D195" s="268">
        <f t="shared" si="6"/>
        <v>8425.2578623920017</v>
      </c>
      <c r="E195" s="269">
        <f t="shared" si="7"/>
        <v>9436.2888058790431</v>
      </c>
      <c r="F195" s="101"/>
      <c r="G195" s="101" t="e">
        <f>VLOOKUP(A195,[1]PN!B189:D1867, 2, FALSE)</f>
        <v>#N/A</v>
      </c>
      <c r="H195" s="64" t="e">
        <f t="shared" si="8"/>
        <v>#N/A</v>
      </c>
    </row>
    <row r="196" spans="1:8">
      <c r="A196" s="198"/>
      <c r="B196" s="101"/>
      <c r="C196" s="33"/>
      <c r="D196" s="268"/>
      <c r="E196" s="269"/>
      <c r="F196" s="101"/>
      <c r="G196" s="101"/>
    </row>
    <row r="197" spans="1:8">
      <c r="A197" s="198" t="s">
        <v>3177</v>
      </c>
      <c r="B197" s="201" t="s">
        <v>2796</v>
      </c>
      <c r="C197" s="33">
        <v>50000</v>
      </c>
      <c r="D197" s="268">
        <f t="shared" si="6"/>
        <v>52500</v>
      </c>
      <c r="E197" s="269">
        <f t="shared" si="7"/>
        <v>58800.000000000007</v>
      </c>
      <c r="F197" s="101"/>
      <c r="G197" s="101"/>
    </row>
    <row r="198" spans="1:8">
      <c r="A198" s="198" t="s">
        <v>3178</v>
      </c>
      <c r="B198" s="201" t="s">
        <v>2797</v>
      </c>
      <c r="C198" s="33">
        <v>80000</v>
      </c>
      <c r="D198" s="268">
        <f t="shared" si="6"/>
        <v>84000</v>
      </c>
      <c r="E198" s="269">
        <f t="shared" si="7"/>
        <v>94080.000000000015</v>
      </c>
      <c r="F198" s="101"/>
      <c r="G198" s="101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G186"/>
  <sheetViews>
    <sheetView workbookViewId="0">
      <selection activeCell="G7" sqref="G7"/>
    </sheetView>
  </sheetViews>
  <sheetFormatPr defaultColWidth="8.85546875" defaultRowHeight="15"/>
  <cols>
    <col min="1" max="1" width="14.7109375" customWidth="1"/>
    <col min="2" max="2" width="53" customWidth="1"/>
    <col min="3" max="5" width="17.42578125" style="5" customWidth="1"/>
    <col min="6" max="6" width="16.85546875" hidden="1" customWidth="1"/>
    <col min="7" max="7" width="17.140625" style="64" customWidth="1"/>
  </cols>
  <sheetData>
    <row r="1" spans="1:7">
      <c r="A1" s="160" t="s">
        <v>1346</v>
      </c>
      <c r="B1" s="210" t="s">
        <v>3128</v>
      </c>
    </row>
    <row r="2" spans="1:7">
      <c r="A2" s="160" t="s">
        <v>1347</v>
      </c>
      <c r="B2" s="166">
        <f>Summary!F7</f>
        <v>41668</v>
      </c>
    </row>
    <row r="3" spans="1:7">
      <c r="A3" s="160" t="s">
        <v>1348</v>
      </c>
      <c r="B3" s="210" t="s">
        <v>3129</v>
      </c>
    </row>
    <row r="4" spans="1:7">
      <c r="A4" s="160"/>
    </row>
    <row r="5" spans="1:7" ht="40.5">
      <c r="A5" s="110" t="s">
        <v>1288</v>
      </c>
      <c r="B5" s="110" t="s">
        <v>1289</v>
      </c>
      <c r="C5" s="197" t="s">
        <v>1344</v>
      </c>
      <c r="D5" s="197" t="s">
        <v>1345</v>
      </c>
      <c r="E5" s="197" t="s">
        <v>3130</v>
      </c>
      <c r="F5" s="101"/>
      <c r="G5" s="197" t="s">
        <v>1371</v>
      </c>
    </row>
    <row r="6" spans="1:7">
      <c r="A6" s="109"/>
      <c r="B6" s="108"/>
      <c r="C6" s="107" t="s">
        <v>1290</v>
      </c>
      <c r="D6" s="107" t="s">
        <v>1290</v>
      </c>
      <c r="E6" s="107" t="s">
        <v>1290</v>
      </c>
      <c r="F6" s="101"/>
      <c r="G6" s="101"/>
    </row>
    <row r="7" spans="1:7">
      <c r="A7" s="198" t="s">
        <v>1056</v>
      </c>
      <c r="B7" s="32" t="str">
        <f>VLOOKUP(A7,[1]PN!B1:D1898,3, FALSE)</f>
        <v>T654dn</v>
      </c>
      <c r="C7" s="33">
        <v>16703.400000000001</v>
      </c>
      <c r="D7" s="269">
        <f>C7*1.05</f>
        <v>17538.570000000003</v>
      </c>
      <c r="E7" s="269">
        <f>D7*1.12</f>
        <v>19643.198400000005</v>
      </c>
      <c r="F7" s="102">
        <f>VLOOKUP(A7,[1]PN!B1:C1898, 2, FALSE)</f>
        <v>39020.799999999996</v>
      </c>
      <c r="G7" s="180">
        <f>(C7-F7)/F7</f>
        <v>-0.57193599311136611</v>
      </c>
    </row>
    <row r="8" spans="1:7">
      <c r="A8" s="182" t="s">
        <v>1012</v>
      </c>
      <c r="B8" s="32" t="str">
        <f>VLOOKUP(A8,[1]PN!B2:D1899,3, FALSE)</f>
        <v>X860de 4</v>
      </c>
      <c r="C8" s="33">
        <v>92968.680000000008</v>
      </c>
      <c r="D8" s="269">
        <f t="shared" ref="D8:D71" si="0">C8*1.05</f>
        <v>97617.114000000016</v>
      </c>
      <c r="E8" s="269">
        <f t="shared" ref="E8:E71" si="1">D8*1.12</f>
        <v>109331.16768000003</v>
      </c>
      <c r="F8" s="102">
        <f>VLOOKUP(A8,[1]PN!B2:C1899, 2, FALSE)</f>
        <v>163131.5</v>
      </c>
      <c r="G8" s="180">
        <f t="shared" ref="G8:G71" si="2">(C8-F8)/F8</f>
        <v>-0.43009976613958673</v>
      </c>
    </row>
    <row r="9" spans="1:7">
      <c r="A9" s="198" t="s">
        <v>1102</v>
      </c>
      <c r="B9" s="32" t="str">
        <f>VLOOKUP(A9,[1]PN!B3:D1900,3, FALSE)</f>
        <v>C925de</v>
      </c>
      <c r="C9" s="33">
        <v>49906.5</v>
      </c>
      <c r="D9" s="269">
        <f t="shared" si="0"/>
        <v>52401.825000000004</v>
      </c>
      <c r="E9" s="269">
        <f t="shared" si="1"/>
        <v>58690.044000000009</v>
      </c>
      <c r="F9" s="102">
        <f>VLOOKUP(A9,[1]PN!B3:C1900, 2, FALSE)</f>
        <v>44074.799999999996</v>
      </c>
      <c r="G9" s="180">
        <f t="shared" si="2"/>
        <v>0.13231370306842016</v>
      </c>
    </row>
    <row r="10" spans="1:7">
      <c r="A10" s="182" t="s">
        <v>1132</v>
      </c>
      <c r="B10" s="32" t="str">
        <f>VLOOKUP(A10,[1]PN!B4:D1901,3, FALSE)</f>
        <v>X950de</v>
      </c>
      <c r="C10" s="33">
        <v>151878.72</v>
      </c>
      <c r="D10" s="269">
        <f t="shared" si="0"/>
        <v>159472.65600000002</v>
      </c>
      <c r="E10" s="269">
        <f t="shared" si="1"/>
        <v>178609.37472000005</v>
      </c>
      <c r="F10" s="102">
        <f>VLOOKUP(A10,[1]PN!B4:C1901, 2, FALSE)</f>
        <v>277640.3</v>
      </c>
      <c r="G10" s="180">
        <f t="shared" si="2"/>
        <v>-0.45296586986831522</v>
      </c>
    </row>
    <row r="11" spans="1:7">
      <c r="A11" s="182" t="s">
        <v>1130</v>
      </c>
      <c r="B11" s="32" t="str">
        <f>VLOOKUP(A11,[1]PN!B5:D1902,3, FALSE)</f>
        <v>C950de</v>
      </c>
      <c r="C11" s="33">
        <v>78424.5</v>
      </c>
      <c r="D11" s="269">
        <f t="shared" si="0"/>
        <v>82345.725000000006</v>
      </c>
      <c r="E11" s="269">
        <f t="shared" si="1"/>
        <v>92227.212000000014</v>
      </c>
      <c r="F11" s="102">
        <f>VLOOKUP(A11,[1]PN!B5:C1902, 2, FALSE)</f>
        <v>108497.2</v>
      </c>
      <c r="G11" s="180">
        <f t="shared" si="2"/>
        <v>-0.27717489483599572</v>
      </c>
    </row>
    <row r="12" spans="1:7">
      <c r="A12" s="182" t="s">
        <v>1156</v>
      </c>
      <c r="B12" s="32" t="str">
        <f>VLOOKUP(A12,[1]PN!B6:D1903,3, FALSE)</f>
        <v>C748de</v>
      </c>
      <c r="C12" s="33">
        <v>18007.080000000002</v>
      </c>
      <c r="D12" s="269">
        <f t="shared" si="0"/>
        <v>18907.434000000001</v>
      </c>
      <c r="E12" s="269">
        <f t="shared" si="1"/>
        <v>21176.326080000003</v>
      </c>
      <c r="F12" s="102">
        <f>VLOOKUP(A12,[1]PN!B6:C1903, 2, FALSE)</f>
        <v>20804</v>
      </c>
      <c r="G12" s="180">
        <f t="shared" si="2"/>
        <v>-0.13444145356662171</v>
      </c>
    </row>
    <row r="13" spans="1:7">
      <c r="A13" s="182" t="s">
        <v>1162</v>
      </c>
      <c r="B13" s="32" t="str">
        <f>VLOOKUP(A13,[1]PN!B7:D1904,3, FALSE)</f>
        <v>X748de</v>
      </c>
      <c r="C13" s="33">
        <v>33080.880000000005</v>
      </c>
      <c r="D13" s="269">
        <f t="shared" si="0"/>
        <v>34734.924000000006</v>
      </c>
      <c r="E13" s="269">
        <f t="shared" si="1"/>
        <v>38903.114880000008</v>
      </c>
      <c r="F13" s="102">
        <f>VLOOKUP(A13,[1]PN!B7:C1904, 2, FALSE)</f>
        <v>44986.2</v>
      </c>
      <c r="G13" s="180">
        <f t="shared" si="2"/>
        <v>-0.26464382410605902</v>
      </c>
    </row>
    <row r="14" spans="1:7">
      <c r="A14" s="182" t="s">
        <v>1172</v>
      </c>
      <c r="B14" s="32" t="str">
        <f>VLOOKUP(A14,[1]PN!B8:D1905,3, FALSE)</f>
        <v>MS410DN</v>
      </c>
      <c r="C14" s="33">
        <v>5785.08</v>
      </c>
      <c r="D14" s="269">
        <f t="shared" si="0"/>
        <v>6074.3339999999998</v>
      </c>
      <c r="E14" s="269">
        <f t="shared" si="1"/>
        <v>6803.2540800000006</v>
      </c>
      <c r="F14" s="102">
        <f>VLOOKUP(A14,[1]PN!B8:C1905, 2, FALSE)</f>
        <v>10105.200000000001</v>
      </c>
      <c r="G14" s="180">
        <f t="shared" si="2"/>
        <v>-0.42751454696591856</v>
      </c>
    </row>
    <row r="15" spans="1:7">
      <c r="A15" s="182" t="s">
        <v>1200</v>
      </c>
      <c r="B15" s="32" t="str">
        <f>VLOOKUP(A15,[1]PN!B9:D1906,3, FALSE)</f>
        <v>MS711dn</v>
      </c>
      <c r="C15" s="33">
        <v>16051.560000000001</v>
      </c>
      <c r="D15" s="269">
        <f t="shared" si="0"/>
        <v>16854.138000000003</v>
      </c>
      <c r="E15" s="269">
        <f t="shared" si="1"/>
        <v>18876.634560000006</v>
      </c>
      <c r="F15" s="102">
        <f>VLOOKUP(A15,[1]PN!B9:C1906, 2, FALSE)</f>
        <v>31129</v>
      </c>
      <c r="G15" s="180">
        <f t="shared" si="2"/>
        <v>-0.48435349673937483</v>
      </c>
    </row>
    <row r="16" spans="1:7">
      <c r="A16" s="182" t="s">
        <v>1212</v>
      </c>
      <c r="B16" s="32" t="str">
        <f>VLOOKUP(A16,[1]PN!B10:D1907,3, FALSE)</f>
        <v>MS811dn</v>
      </c>
      <c r="C16" s="33">
        <v>16703.400000000001</v>
      </c>
      <c r="D16" s="269">
        <f t="shared" si="0"/>
        <v>17538.570000000003</v>
      </c>
      <c r="E16" s="269">
        <f t="shared" si="1"/>
        <v>19643.198400000005</v>
      </c>
      <c r="F16" s="102">
        <f>VLOOKUP(A16,[1]PN!B10:C1907, 2, FALSE)</f>
        <v>29646.400000000001</v>
      </c>
      <c r="G16" s="180">
        <f t="shared" si="2"/>
        <v>-0.43657914620324895</v>
      </c>
    </row>
    <row r="17" spans="1:7">
      <c r="A17" s="182" t="s">
        <v>1188</v>
      </c>
      <c r="B17" s="32" t="str">
        <f>VLOOKUP(A17,[1]PN!B11:D1908,3, FALSE)</f>
        <v>MX511de</v>
      </c>
      <c r="C17" s="33">
        <v>17721.900000000001</v>
      </c>
      <c r="D17" s="269">
        <f t="shared" si="0"/>
        <v>18607.995000000003</v>
      </c>
      <c r="E17" s="269">
        <f t="shared" si="1"/>
        <v>20840.954400000006</v>
      </c>
      <c r="F17" s="102">
        <f>VLOOKUP(A17,[1]PN!B11:C1908, 2, FALSE)</f>
        <v>27391</v>
      </c>
      <c r="G17" s="180">
        <f t="shared" si="2"/>
        <v>-0.353002811142346</v>
      </c>
    </row>
    <row r="18" spans="1:7">
      <c r="A18" s="182" t="s">
        <v>1226</v>
      </c>
      <c r="B18" s="32" t="str">
        <f>VLOOKUP(A18,[1]PN!B12:D1909,3, FALSE)</f>
        <v>MX711de</v>
      </c>
      <c r="C18" s="33">
        <v>37684.5</v>
      </c>
      <c r="D18" s="269">
        <f t="shared" si="0"/>
        <v>39568.724999999999</v>
      </c>
      <c r="E18" s="269">
        <f t="shared" si="1"/>
        <v>44316.972000000002</v>
      </c>
      <c r="F18" s="102">
        <f>VLOOKUP(A18,[1]PN!B12:C1909, 2, FALSE)</f>
        <v>81727.100000000006</v>
      </c>
      <c r="G18" s="180">
        <f t="shared" si="2"/>
        <v>-0.53889835807216946</v>
      </c>
    </row>
    <row r="19" spans="1:7">
      <c r="A19" s="182" t="s">
        <v>1232</v>
      </c>
      <c r="B19" s="32" t="str">
        <f>VLOOKUP(A19,[1]PN!B13:D1910,3, FALSE)</f>
        <v>MX810dme</v>
      </c>
      <c r="C19" s="33">
        <v>45710.28</v>
      </c>
      <c r="D19" s="269">
        <f t="shared" si="0"/>
        <v>47995.794000000002</v>
      </c>
      <c r="E19" s="269">
        <f t="shared" si="1"/>
        <v>53755.289280000005</v>
      </c>
      <c r="F19" s="102">
        <f>VLOOKUP(A19,[1]PN!B13:C1910, 2, FALSE)</f>
        <v>98646.1</v>
      </c>
      <c r="G19" s="180">
        <f t="shared" si="2"/>
        <v>-0.53662354619189212</v>
      </c>
    </row>
    <row r="20" spans="1:7">
      <c r="A20" s="246" t="s">
        <v>1264</v>
      </c>
      <c r="B20" s="32" t="str">
        <f>VLOOKUP(A20,[1]PN!B14:D1911,3, FALSE)</f>
        <v>CS510de</v>
      </c>
      <c r="C20" s="33">
        <v>14747.880000000001</v>
      </c>
      <c r="D20" s="269">
        <f t="shared" si="0"/>
        <v>15485.274000000001</v>
      </c>
      <c r="E20" s="269">
        <f t="shared" si="1"/>
        <v>17343.506880000004</v>
      </c>
      <c r="F20" s="102">
        <f>VLOOKUP(A20,[1]PN!B14:C1911, 2, FALSE)</f>
        <v>22115.8</v>
      </c>
      <c r="G20" s="180">
        <f t="shared" si="2"/>
        <v>-0.3331518642780274</v>
      </c>
    </row>
    <row r="21" spans="1:7">
      <c r="A21" s="182" t="s">
        <v>417</v>
      </c>
      <c r="B21" s="32" t="str">
        <f>VLOOKUP(A21,[1]PN!B15:D1912,3, FALSE)</f>
        <v>TRAY      ASM 250 WITH PACKAGI</v>
      </c>
      <c r="C21" s="33">
        <v>1895.2248000000002</v>
      </c>
      <c r="D21" s="269">
        <f t="shared" si="0"/>
        <v>1989.9860400000002</v>
      </c>
      <c r="E21" s="269">
        <f t="shared" si="1"/>
        <v>2228.7843648000003</v>
      </c>
      <c r="F21" s="102">
        <f>VLOOKUP(A21,[1]PN!B15:C1912, 2, FALSE)</f>
        <v>3005.7999999999997</v>
      </c>
      <c r="G21" s="180">
        <f t="shared" si="2"/>
        <v>-0.36947741034000919</v>
      </c>
    </row>
    <row r="22" spans="1:7">
      <c r="A22" s="182" t="s">
        <v>419</v>
      </c>
      <c r="B22" s="32" t="str">
        <f>VLOOKUP(A22,[1]PN!B16:D1913,3, FALSE)</f>
        <v>TRAY      ASM 550 WITH PACKAGI</v>
      </c>
      <c r="C22" s="33">
        <v>2444.4</v>
      </c>
      <c r="D22" s="269">
        <f t="shared" si="0"/>
        <v>2566.6200000000003</v>
      </c>
      <c r="E22" s="269">
        <f t="shared" si="1"/>
        <v>2874.6144000000008</v>
      </c>
      <c r="F22" s="102">
        <f>VLOOKUP(A22,[1]PN!B16:C1913, 2, FALSE)</f>
        <v>4202.8</v>
      </c>
      <c r="G22" s="180">
        <f t="shared" si="2"/>
        <v>-0.41838774150566288</v>
      </c>
    </row>
    <row r="23" spans="1:7">
      <c r="A23" s="182" t="s">
        <v>393</v>
      </c>
      <c r="B23" s="32" t="str">
        <f>VLOOKUP(A23,[1]PN!B17:D1914,3, FALSE)</f>
        <v>OPTION    4062 STAPLESMART II</v>
      </c>
      <c r="C23" s="33">
        <v>8027.0022000000008</v>
      </c>
      <c r="D23" s="269">
        <f t="shared" si="0"/>
        <v>8428.352310000002</v>
      </c>
      <c r="E23" s="269">
        <f t="shared" si="1"/>
        <v>9439.7545872000028</v>
      </c>
      <c r="F23" s="102">
        <f>VLOOKUP(A23,[1]PN!B17:C1914, 2, FALSE)</f>
        <v>15134.699999999999</v>
      </c>
      <c r="G23" s="180">
        <f t="shared" si="2"/>
        <v>-0.46962924934091849</v>
      </c>
    </row>
    <row r="24" spans="1:7">
      <c r="A24" s="182" t="s">
        <v>397</v>
      </c>
      <c r="B24" s="32" t="str">
        <f>VLOOKUP(A24,[1]PN!B18:D1915,3, FALSE)</f>
        <v>Lexmark T65x 5-Bin Mailbox</v>
      </c>
      <c r="C24" s="33">
        <v>7543.0110000000004</v>
      </c>
      <c r="D24" s="269">
        <f t="shared" si="0"/>
        <v>7920.1615500000007</v>
      </c>
      <c r="E24" s="269">
        <f t="shared" si="1"/>
        <v>8870.5809360000021</v>
      </c>
      <c r="F24" s="102">
        <f>VLOOKUP(A24,[1]PN!B18:C1915, 2, FALSE)</f>
        <v>13458.9</v>
      </c>
      <c r="G24" s="180">
        <f t="shared" si="2"/>
        <v>-0.43955219222967695</v>
      </c>
    </row>
    <row r="25" spans="1:7">
      <c r="A25" s="182" t="s">
        <v>407</v>
      </c>
      <c r="B25" s="32" t="str">
        <f>VLOOKUP(A25,[1]PN!B19:D1916,3, FALSE)</f>
        <v>DRAWER OPT200 SHEET UAT DRAWER</v>
      </c>
      <c r="C25" s="33">
        <v>6111</v>
      </c>
      <c r="D25" s="269">
        <f t="shared" si="0"/>
        <v>6416.55</v>
      </c>
      <c r="E25" s="269">
        <f t="shared" si="1"/>
        <v>7186.536000000001</v>
      </c>
      <c r="F25" s="102">
        <f>VLOOKUP(A25,[1]PN!B19:C1916, 2, FALSE)</f>
        <v>8352.4</v>
      </c>
      <c r="G25" s="180">
        <f t="shared" si="2"/>
        <v>-0.26835400603419374</v>
      </c>
    </row>
    <row r="26" spans="1:7">
      <c r="A26" s="182" t="s">
        <v>368</v>
      </c>
      <c r="B26" s="32" t="str">
        <f>VLOOKUP(A26,[1]PN!B20:D1917,3, FALSE)</f>
        <v>OPTION    250 OPTION TRAY</v>
      </c>
      <c r="C26" s="33">
        <v>1895.2248000000002</v>
      </c>
      <c r="D26" s="269">
        <f t="shared" si="0"/>
        <v>1989.9860400000002</v>
      </c>
      <c r="E26" s="269">
        <f t="shared" si="1"/>
        <v>2228.7843648000003</v>
      </c>
      <c r="F26" s="102">
        <f>VLOOKUP(A26,[1]PN!B20:C1917, 2, FALSE)</f>
        <v>6277.5999999999995</v>
      </c>
      <c r="G26" s="180">
        <f t="shared" si="2"/>
        <v>-0.69809723461195361</v>
      </c>
    </row>
    <row r="27" spans="1:7">
      <c r="A27" s="182" t="s">
        <v>370</v>
      </c>
      <c r="B27" s="32" t="str">
        <f>VLOOKUP(A27,[1]PN!B21:D1918,3, FALSE)</f>
        <v>OPTION    JR 550 OPTION TRAY</v>
      </c>
      <c r="C27" s="33">
        <v>2444.4</v>
      </c>
      <c r="D27" s="269">
        <f t="shared" si="0"/>
        <v>2566.6200000000003</v>
      </c>
      <c r="E27" s="269">
        <f t="shared" si="1"/>
        <v>2874.6144000000008</v>
      </c>
      <c r="F27" s="102">
        <f>VLOOKUP(A27,[1]PN!B21:C1918, 2, FALSE)</f>
        <v>7846.9999999999991</v>
      </c>
      <c r="G27" s="180">
        <f t="shared" si="2"/>
        <v>-0.68849241748438883</v>
      </c>
    </row>
    <row r="28" spans="1:7">
      <c r="A28" s="182" t="s">
        <v>372</v>
      </c>
      <c r="B28" s="32" t="str">
        <f>VLOOKUP(A28,[1]PN!B22:D1919,3, FALSE)</f>
        <v>OPTION    HIGH CAPACITY INPUT</v>
      </c>
      <c r="C28" s="33">
        <v>7333.2000000000007</v>
      </c>
      <c r="D28" s="269">
        <f t="shared" si="0"/>
        <v>7699.8600000000015</v>
      </c>
      <c r="E28" s="269">
        <f t="shared" si="1"/>
        <v>8623.843200000003</v>
      </c>
      <c r="F28" s="102">
        <f>VLOOKUP(A28,[1]PN!B22:C1919, 2, FALSE)</f>
        <v>16837.099999999999</v>
      </c>
      <c r="G28" s="180">
        <f t="shared" si="2"/>
        <v>-0.56446181349519797</v>
      </c>
    </row>
    <row r="29" spans="1:7">
      <c r="A29" s="182" t="s">
        <v>385</v>
      </c>
      <c r="B29" s="32" t="str">
        <f>VLOOKUP(A29,[1]PN!B23:D1920,3, FALSE)</f>
        <v>FORMS CARDT654 F+BC CARD</v>
      </c>
      <c r="C29" s="33">
        <v>1629.6000000000001</v>
      </c>
      <c r="D29" s="269">
        <f t="shared" si="0"/>
        <v>1711.0800000000002</v>
      </c>
      <c r="E29" s="269">
        <f t="shared" si="1"/>
        <v>1916.4096000000004</v>
      </c>
      <c r="F29" s="102">
        <f>VLOOKUP(A29,[1]PN!B23:C1920, 2, FALSE)</f>
        <v>10160.5</v>
      </c>
      <c r="G29" s="180">
        <f t="shared" si="2"/>
        <v>-0.83961419221495004</v>
      </c>
    </row>
    <row r="30" spans="1:7">
      <c r="A30" s="182" t="s">
        <v>401</v>
      </c>
      <c r="B30" s="32" t="str">
        <f>VLOOKUP(A30,[1]PN!B24:D1921,3, FALSE)</f>
        <v>OPTION    SPACER OPTION TRAY 5</v>
      </c>
      <c r="C30" s="33">
        <v>1629.6000000000001</v>
      </c>
      <c r="D30" s="269">
        <f t="shared" si="0"/>
        <v>1711.0800000000002</v>
      </c>
      <c r="E30" s="269">
        <f t="shared" si="1"/>
        <v>1916.4096000000004</v>
      </c>
      <c r="F30" s="102">
        <f>VLOOKUP(A30,[1]PN!B24:C1921, 2, FALSE)</f>
        <v>1968.3999999999999</v>
      </c>
      <c r="G30" s="180">
        <f t="shared" si="2"/>
        <v>-0.17211948790896148</v>
      </c>
    </row>
    <row r="31" spans="1:7">
      <c r="A31" s="182" t="s">
        <v>403</v>
      </c>
      <c r="B31" s="32" t="str">
        <f>VLOOKUP(A31,[1]PN!B25:D1922,3, FALSE)</f>
        <v>DRAWER OPT400 UAT LOCKABLE DRA</v>
      </c>
      <c r="C31" s="33">
        <v>4888.8</v>
      </c>
      <c r="D31" s="269">
        <f t="shared" si="0"/>
        <v>5133.2400000000007</v>
      </c>
      <c r="E31" s="269">
        <f t="shared" si="1"/>
        <v>5749.2288000000017</v>
      </c>
      <c r="F31" s="102">
        <f>VLOOKUP(A31,[1]PN!B25:C1922, 2, FALSE)</f>
        <v>11836.3</v>
      </c>
      <c r="G31" s="180">
        <f t="shared" si="2"/>
        <v>-0.58696552132000701</v>
      </c>
    </row>
    <row r="32" spans="1:7">
      <c r="A32" s="182" t="s">
        <v>427</v>
      </c>
      <c r="B32" s="32" t="str">
        <f>VLOOKUP(A32,[1]PN!B26:D1923,3, FALSE)</f>
        <v>FORMS CARDX46X F+BC CARD</v>
      </c>
      <c r="C32" s="33">
        <v>1629.6000000000001</v>
      </c>
      <c r="D32" s="269">
        <f t="shared" si="0"/>
        <v>1711.0800000000002</v>
      </c>
      <c r="E32" s="269">
        <f t="shared" si="1"/>
        <v>1916.4096000000004</v>
      </c>
      <c r="F32" s="102">
        <f>VLOOKUP(A32,[1]PN!B26:C1923, 2, FALSE)</f>
        <v>10160.5</v>
      </c>
      <c r="G32" s="180">
        <f t="shared" si="2"/>
        <v>-0.83961419221495004</v>
      </c>
    </row>
    <row r="33" spans="1:7">
      <c r="A33" s="182" t="s">
        <v>349</v>
      </c>
      <c r="B33" s="32" t="str">
        <f>VLOOKUP(A33,[1]PN!B27:D1924,3, FALSE)</f>
        <v>OPTION    C73X 550 SHEET DRAWE</v>
      </c>
      <c r="C33" s="33">
        <v>3073.8330000000001</v>
      </c>
      <c r="D33" s="269">
        <f t="shared" si="0"/>
        <v>3227.5246500000003</v>
      </c>
      <c r="E33" s="269">
        <f t="shared" si="1"/>
        <v>3614.8276080000005</v>
      </c>
      <c r="F33" s="102">
        <f>VLOOKUP(A33,[1]PN!B27:C1924, 2, FALSE)</f>
        <v>10612.699999999999</v>
      </c>
      <c r="G33" s="180">
        <f t="shared" si="2"/>
        <v>-0.71036277290416194</v>
      </c>
    </row>
    <row r="34" spans="1:7">
      <c r="A34" s="182" t="s">
        <v>353</v>
      </c>
      <c r="B34" s="32" t="str">
        <f>VLOOKUP(A34,[1]PN!B28:D1925,3, FALSE)</f>
        <v>OPTION    C73X 2000 SHEET DRAW</v>
      </c>
      <c r="C34" s="33">
        <v>12013.0038</v>
      </c>
      <c r="D34" s="269">
        <f t="shared" si="0"/>
        <v>12613.653990000001</v>
      </c>
      <c r="E34" s="269">
        <f t="shared" si="1"/>
        <v>14127.292468800002</v>
      </c>
      <c r="F34" s="102">
        <f>VLOOKUP(A34,[1]PN!B28:C1925, 2, FALSE)</f>
        <v>21226.1</v>
      </c>
      <c r="G34" s="180">
        <f t="shared" si="2"/>
        <v>-0.43404564192197337</v>
      </c>
    </row>
    <row r="35" spans="1:7">
      <c r="A35" s="182" t="s">
        <v>339</v>
      </c>
      <c r="B35" s="32" t="str">
        <f>VLOOKUP(A35,[1]PN!B29:D1926,3, FALSE)</f>
        <v>BAR CD CRDC73X F+BC CARD</v>
      </c>
      <c r="C35" s="33">
        <v>1833.3000000000002</v>
      </c>
      <c r="D35" s="269">
        <f t="shared" si="0"/>
        <v>1924.9650000000004</v>
      </c>
      <c r="E35" s="269">
        <f t="shared" si="1"/>
        <v>2155.9608000000007</v>
      </c>
      <c r="F35" s="102">
        <f>VLOOKUP(A35,[1]PN!B29:C1926, 2, FALSE)</f>
        <v>10160.5</v>
      </c>
      <c r="G35" s="180">
        <f t="shared" si="2"/>
        <v>-0.81956596624181888</v>
      </c>
    </row>
    <row r="36" spans="1:7">
      <c r="A36" s="182" t="s">
        <v>355</v>
      </c>
      <c r="B36" s="32" t="str">
        <f>VLOOKUP(A36,[1]PN!B30:D1927,3, FALSE)</f>
        <v>OPTION    C73X 550 SPECIAL MED</v>
      </c>
      <c r="C36" s="33">
        <v>3010.2786000000001</v>
      </c>
      <c r="D36" s="269">
        <f t="shared" si="0"/>
        <v>3160.7925300000002</v>
      </c>
      <c r="E36" s="269">
        <f t="shared" si="1"/>
        <v>3540.0876336000006</v>
      </c>
      <c r="F36" s="102">
        <f>VLOOKUP(A36,[1]PN!B30:C1927, 2, FALSE)</f>
        <v>12740.699999999999</v>
      </c>
      <c r="G36" s="180">
        <f t="shared" si="2"/>
        <v>-0.76372737761661447</v>
      </c>
    </row>
    <row r="37" spans="1:7">
      <c r="A37" s="182" t="s">
        <v>351</v>
      </c>
      <c r="B37" s="32" t="str">
        <f>VLOOKUP(A37,[1]PN!B31:D1928,3, FALSE)</f>
        <v>DRAWER OPTSPACER ASSEMBLY</v>
      </c>
      <c r="C37" s="33">
        <v>5033.0196000000005</v>
      </c>
      <c r="D37" s="269">
        <f t="shared" si="0"/>
        <v>5284.6705800000009</v>
      </c>
      <c r="E37" s="269">
        <f t="shared" si="1"/>
        <v>5918.8310496000013</v>
      </c>
      <c r="F37" s="102">
        <f>VLOOKUP(A37,[1]PN!B31:C1928, 2, FALSE)</f>
        <v>4788</v>
      </c>
      <c r="G37" s="180">
        <f t="shared" si="2"/>
        <v>5.1173684210526427E-2</v>
      </c>
    </row>
    <row r="38" spans="1:7">
      <c r="A38" s="182" t="s">
        <v>233</v>
      </c>
      <c r="B38" s="32" t="str">
        <f>VLOOKUP(A38,[1]PN!B32:D1929,3, FALSE)</f>
        <v>OPTION    2/4 HOLE FINISHER</v>
      </c>
      <c r="C38" s="33">
        <v>32046.084000000003</v>
      </c>
      <c r="D38" s="269">
        <f t="shared" si="0"/>
        <v>33648.388200000001</v>
      </c>
      <c r="E38" s="269">
        <f t="shared" si="1"/>
        <v>37686.194784000007</v>
      </c>
      <c r="F38" s="102">
        <f>VLOOKUP(A38,[1]PN!B32:C1929, 2, FALSE)</f>
        <v>31226.999999999996</v>
      </c>
      <c r="G38" s="180">
        <f t="shared" si="2"/>
        <v>2.6229993275050639E-2</v>
      </c>
    </row>
    <row r="39" spans="1:7">
      <c r="A39" s="182" t="s">
        <v>239</v>
      </c>
      <c r="B39" s="32" t="str">
        <f>VLOOKUP(A39,[1]PN!B33:D1930,3, FALSE)</f>
        <v>OPTION    X85XE BOOKLET 2/4</v>
      </c>
      <c r="C39" s="33">
        <v>83010.601800000004</v>
      </c>
      <c r="D39" s="269">
        <f t="shared" si="0"/>
        <v>87161.131890000004</v>
      </c>
      <c r="E39" s="269">
        <f t="shared" si="1"/>
        <v>97620.46771680002</v>
      </c>
      <c r="F39" s="102">
        <f>VLOOKUP(A39,[1]PN!B33:C1930, 2, FALSE)</f>
        <v>80887.799999999988</v>
      </c>
      <c r="G39" s="180">
        <f t="shared" si="2"/>
        <v>2.6243782127836533E-2</v>
      </c>
    </row>
    <row r="40" spans="1:7">
      <c r="A40" s="182" t="s">
        <v>405</v>
      </c>
      <c r="B40" s="32" t="str">
        <f>VLOOKUP(A40,[1]PN!B34:D1931,3, FALSE)</f>
        <v>DRAWER OPT400 SHEET UAT DRAWER</v>
      </c>
      <c r="C40" s="33">
        <v>4074</v>
      </c>
      <c r="D40" s="269">
        <f t="shared" si="0"/>
        <v>4277.7</v>
      </c>
      <c r="E40" s="269">
        <f t="shared" si="1"/>
        <v>4791.0240000000003</v>
      </c>
      <c r="F40" s="102">
        <f>VLOOKUP(A40,[1]PN!B34:C1931, 2, FALSE)</f>
        <v>10453.099999999999</v>
      </c>
      <c r="G40" s="180">
        <f t="shared" si="2"/>
        <v>-0.61025915757048144</v>
      </c>
    </row>
    <row r="41" spans="1:7">
      <c r="A41" s="182" t="s">
        <v>237</v>
      </c>
      <c r="B41" s="32" t="str">
        <f>VLOOKUP(A41,[1]PN!B35:D1932,3, FALSE)</f>
        <v>OPTION    2X500 SHEET DRAWER</v>
      </c>
      <c r="C41" s="33">
        <v>16296</v>
      </c>
      <c r="D41" s="269">
        <f t="shared" si="0"/>
        <v>17110.8</v>
      </c>
      <c r="E41" s="269">
        <f t="shared" si="1"/>
        <v>19164.096000000001</v>
      </c>
      <c r="F41" s="102">
        <f>VLOOKUP(A41,[1]PN!B35:C1932, 2, FALSE)</f>
        <v>33780.6</v>
      </c>
      <c r="G41" s="180">
        <f t="shared" si="2"/>
        <v>-0.51759293795847316</v>
      </c>
    </row>
    <row r="42" spans="1:7">
      <c r="A42" s="182" t="s">
        <v>411</v>
      </c>
      <c r="B42" s="32" t="str">
        <f>VLOOKUP(A42,[1]PN!B36:D1933,3, FALSE)</f>
        <v>PRSCRB CRDT654 PRESCRIBE CARD</v>
      </c>
      <c r="C42" s="33">
        <v>1629.6000000000001</v>
      </c>
      <c r="D42" s="269">
        <f t="shared" si="0"/>
        <v>1711.0800000000002</v>
      </c>
      <c r="E42" s="269">
        <f t="shared" si="1"/>
        <v>1916.4096000000004</v>
      </c>
      <c r="F42" s="102">
        <f>VLOOKUP(A42,[1]PN!B36:C1933, 2, FALSE)</f>
        <v>9841.2999999999993</v>
      </c>
      <c r="G42" s="180">
        <f t="shared" si="2"/>
        <v>-0.83441212034995371</v>
      </c>
    </row>
    <row r="43" spans="1:7">
      <c r="A43" s="182" t="s">
        <v>423</v>
      </c>
      <c r="B43" s="32" t="str">
        <f>VLOOKUP(A43,[1]PN!B37:D1934,3, FALSE)</f>
        <v>PRSCRB CRDX463/6 PRESCRIBE CAR</v>
      </c>
      <c r="C43" s="33">
        <v>1629.6000000000001</v>
      </c>
      <c r="D43" s="269">
        <f t="shared" si="0"/>
        <v>1711.0800000000002</v>
      </c>
      <c r="E43" s="269">
        <f t="shared" si="1"/>
        <v>1916.4096000000004</v>
      </c>
      <c r="F43" s="102">
        <f>VLOOKUP(A43,[1]PN!B37:C1934, 2, FALSE)</f>
        <v>9841.2999999999993</v>
      </c>
      <c r="G43" s="180">
        <f t="shared" si="2"/>
        <v>-0.83441212034995371</v>
      </c>
    </row>
    <row r="44" spans="1:7">
      <c r="A44" s="182" t="s">
        <v>247</v>
      </c>
      <c r="B44" s="32" t="str">
        <f>VLOOKUP(A44,[1]PN!B38:D1935,3, FALSE)</f>
        <v>PRSCRB CRDX65X PRESCRIBE CARD</v>
      </c>
      <c r="C44" s="33">
        <v>1629.6000000000001</v>
      </c>
      <c r="D44" s="269">
        <f t="shared" si="0"/>
        <v>1711.0800000000002</v>
      </c>
      <c r="E44" s="269">
        <f t="shared" si="1"/>
        <v>1916.4096000000004</v>
      </c>
      <c r="F44" s="102">
        <f>VLOOKUP(A44,[1]PN!B38:C1935, 2, FALSE)</f>
        <v>9841.2999999999993</v>
      </c>
      <c r="G44" s="180">
        <f t="shared" si="2"/>
        <v>-0.83441212034995371</v>
      </c>
    </row>
    <row r="45" spans="1:7">
      <c r="A45" s="182" t="s">
        <v>271</v>
      </c>
      <c r="B45" s="32" t="str">
        <f>VLOOKUP(A45,[1]PN!B39:D1936,3, FALSE)</f>
        <v>PRSCRB CRD X860de/X862de/X864de PRESCRIB</v>
      </c>
      <c r="C45" s="33">
        <v>1629.6000000000001</v>
      </c>
      <c r="D45" s="269">
        <f t="shared" si="0"/>
        <v>1711.0800000000002</v>
      </c>
      <c r="E45" s="269">
        <f t="shared" si="1"/>
        <v>1916.4096000000004</v>
      </c>
      <c r="F45" s="102">
        <f>VLOOKUP(A45,[1]PN!B39:C1936, 2, FALSE)</f>
        <v>9814.6999999999989</v>
      </c>
      <c r="G45" s="180">
        <f t="shared" si="2"/>
        <v>-0.83396334070323086</v>
      </c>
    </row>
    <row r="46" spans="1:7">
      <c r="A46" s="182" t="s">
        <v>478</v>
      </c>
      <c r="B46" s="32" t="str">
        <f>VLOOKUP(A46,[1]PN!B40:D1937,3, FALSE)</f>
        <v>PRSCRB CRD PRESCRIBE Card for X73x</v>
      </c>
      <c r="C46" s="33">
        <v>1629.6000000000001</v>
      </c>
      <c r="D46" s="269">
        <f t="shared" si="0"/>
        <v>1711.0800000000002</v>
      </c>
      <c r="E46" s="269">
        <f t="shared" si="1"/>
        <v>1916.4096000000004</v>
      </c>
      <c r="F46" s="102">
        <f>VLOOKUP(A46,[1]PN!B40:C1937, 2, FALSE)</f>
        <v>9841.2999999999993</v>
      </c>
      <c r="G46" s="180">
        <f t="shared" si="2"/>
        <v>-0.83441212034995371</v>
      </c>
    </row>
    <row r="47" spans="1:7">
      <c r="A47" s="182" t="s">
        <v>269</v>
      </c>
      <c r="B47" s="32" t="str">
        <f>VLOOKUP(A47,[1]PN!B41:D1938,3, FALSE)</f>
        <v>PRSCRB CRDW850 PRESCRIBE CARD</v>
      </c>
      <c r="C47" s="33">
        <v>1629.6000000000001</v>
      </c>
      <c r="D47" s="269">
        <f t="shared" si="0"/>
        <v>1711.0800000000002</v>
      </c>
      <c r="E47" s="269">
        <f t="shared" si="1"/>
        <v>1916.4096000000004</v>
      </c>
      <c r="F47" s="102">
        <f>VLOOKUP(A47,[1]PN!B41:C1938, 2, FALSE)</f>
        <v>9814.6999999999989</v>
      </c>
      <c r="G47" s="180">
        <f t="shared" si="2"/>
        <v>-0.83396334070323086</v>
      </c>
    </row>
    <row r="48" spans="1:7">
      <c r="A48" s="182" t="s">
        <v>374</v>
      </c>
      <c r="B48" s="32" t="str">
        <f>VLOOKUP(A48,[1]PN!B42:D1939,3, FALSE)</f>
        <v>Lexmark T650 250-Sheet Duplex Unit</v>
      </c>
      <c r="C48" s="33">
        <v>6070.26</v>
      </c>
      <c r="D48" s="269">
        <f t="shared" si="0"/>
        <v>6373.7730000000001</v>
      </c>
      <c r="E48" s="269">
        <f t="shared" si="1"/>
        <v>7138.6257600000008</v>
      </c>
      <c r="F48" s="102">
        <f>VLOOKUP(A48,[1]PN!B42:C1939, 2, FALSE)</f>
        <v>7846.9999999999991</v>
      </c>
      <c r="G48" s="180">
        <f t="shared" si="2"/>
        <v>-0.22642283675289909</v>
      </c>
    </row>
    <row r="49" spans="1:7">
      <c r="A49" s="182" t="s">
        <v>381</v>
      </c>
      <c r="B49" s="32" t="str">
        <f>VLOOKUP(A49,[1]PN!B43:D1940,3, FALSE)</f>
        <v>FORMS CARDT650/2 F+BC CARD</v>
      </c>
      <c r="C49" s="33">
        <v>1629.6000000000001</v>
      </c>
      <c r="D49" s="269">
        <f t="shared" si="0"/>
        <v>1711.0800000000002</v>
      </c>
      <c r="E49" s="269">
        <f t="shared" si="1"/>
        <v>1916.4096000000004</v>
      </c>
      <c r="F49" s="102">
        <f>VLOOKUP(A49,[1]PN!B43:C1940, 2, FALSE)</f>
        <v>10160.5</v>
      </c>
      <c r="G49" s="180">
        <f t="shared" si="2"/>
        <v>-0.83961419221495004</v>
      </c>
    </row>
    <row r="50" spans="1:7">
      <c r="A50" s="182" t="s">
        <v>249</v>
      </c>
      <c r="B50" s="32" t="str">
        <f>VLOOKUP(A50,[1]PN!B44:D1941,3, FALSE)</f>
        <v>TRAY OPT  550-M OPTION TRAY</v>
      </c>
      <c r="C50" s="33">
        <v>4074</v>
      </c>
      <c r="D50" s="269">
        <f t="shared" si="0"/>
        <v>4277.7</v>
      </c>
      <c r="E50" s="269">
        <f t="shared" si="1"/>
        <v>4791.0240000000003</v>
      </c>
      <c r="F50" s="102">
        <f>VLOOKUP(A50,[1]PN!B44:C1941, 2, FALSE)</f>
        <v>7846.9999999999991</v>
      </c>
      <c r="G50" s="180">
        <f t="shared" si="2"/>
        <v>-0.48082069580731485</v>
      </c>
    </row>
    <row r="51" spans="1:7">
      <c r="A51" s="182" t="s">
        <v>257</v>
      </c>
      <c r="B51" s="32" t="str">
        <f>VLOOKUP(A51,[1]PN!B45:D1942,3, FALSE)</f>
        <v>FORMS CARDX65XE F+BC CARD</v>
      </c>
      <c r="C51" s="33">
        <v>1629.6000000000001</v>
      </c>
      <c r="D51" s="269">
        <f t="shared" si="0"/>
        <v>1711.0800000000002</v>
      </c>
      <c r="E51" s="269">
        <f t="shared" si="1"/>
        <v>1916.4096000000004</v>
      </c>
      <c r="F51" s="102">
        <f>VLOOKUP(A51,[1]PN!B45:C1942, 2, FALSE)</f>
        <v>10160.5</v>
      </c>
      <c r="G51" s="180">
        <f t="shared" si="2"/>
        <v>-0.83961419221495004</v>
      </c>
    </row>
    <row r="52" spans="1:7">
      <c r="A52" s="182" t="s">
        <v>312</v>
      </c>
      <c r="B52" s="32" t="str">
        <f>VLOOKUP(A52,[1]PN!B46:D1943,3, FALSE)</f>
        <v>Lexmark C925 Card for PRESCRIBE</v>
      </c>
      <c r="C52" s="33">
        <v>4481.4000000000005</v>
      </c>
      <c r="D52" s="269">
        <f t="shared" si="0"/>
        <v>4705.4700000000012</v>
      </c>
      <c r="E52" s="269">
        <f t="shared" si="1"/>
        <v>5270.1264000000019</v>
      </c>
      <c r="F52" s="102">
        <f>VLOOKUP(A52,[1]PN!B46:C1943, 2, FALSE)</f>
        <v>9867.9</v>
      </c>
      <c r="G52" s="180">
        <f t="shared" si="2"/>
        <v>-0.5458608214513726</v>
      </c>
    </row>
    <row r="53" spans="1:7">
      <c r="A53" s="182" t="s">
        <v>321</v>
      </c>
      <c r="B53" s="32" t="str">
        <f>VLOOKUP(A53,[1]PN!B47:D1944,3, FALSE)</f>
        <v>Lexmark X925 Card for PRESCRIBE</v>
      </c>
      <c r="C53" s="33">
        <v>4481.4000000000005</v>
      </c>
      <c r="D53" s="269">
        <f t="shared" si="0"/>
        <v>4705.4700000000012</v>
      </c>
      <c r="E53" s="269">
        <f t="shared" si="1"/>
        <v>5270.1264000000019</v>
      </c>
      <c r="F53" s="102">
        <f>VLOOKUP(A53,[1]PN!B47:C1944, 2, FALSE)</f>
        <v>9867.9</v>
      </c>
      <c r="G53" s="180">
        <f t="shared" si="2"/>
        <v>-0.5458608214513726</v>
      </c>
    </row>
    <row r="54" spans="1:7">
      <c r="A54" s="198" t="s">
        <v>315</v>
      </c>
      <c r="B54" s="32" t="str">
        <f>VLOOKUP(A54,[1]PN!B48:D1945,3, FALSE)</f>
        <v>Lexmark X925 Forms and Bar Code Card</v>
      </c>
      <c r="C54" s="33">
        <v>4481.4000000000005</v>
      </c>
      <c r="D54" s="269">
        <f t="shared" si="0"/>
        <v>4705.4700000000012</v>
      </c>
      <c r="E54" s="269">
        <f t="shared" si="1"/>
        <v>5270.1264000000019</v>
      </c>
      <c r="F54" s="102">
        <f>VLOOKUP(A54,[1]PN!B48:C1945, 2, FALSE)</f>
        <v>10160.5</v>
      </c>
      <c r="G54" s="180">
        <f t="shared" si="2"/>
        <v>-0.55893902859111255</v>
      </c>
    </row>
    <row r="55" spans="1:7">
      <c r="A55" s="182" t="s">
        <v>297</v>
      </c>
      <c r="B55" s="32" t="str">
        <f>VLOOKUP(A55,[1]PN!B49:D1946,3, FALSE)</f>
        <v>Lexmark C92x 550-Sheet Drawer</v>
      </c>
      <c r="C55" s="33">
        <v>9220.2767999999996</v>
      </c>
      <c r="D55" s="269">
        <f t="shared" si="0"/>
        <v>9681.2906399999993</v>
      </c>
      <c r="E55" s="269">
        <f t="shared" si="1"/>
        <v>10843.045516800001</v>
      </c>
      <c r="F55" s="102">
        <f>VLOOKUP(A55,[1]PN!B49:C1946, 2, FALSE)</f>
        <v>8990.7999999999993</v>
      </c>
      <c r="G55" s="180">
        <f t="shared" si="2"/>
        <v>2.5523512924322683E-2</v>
      </c>
    </row>
    <row r="56" spans="1:7">
      <c r="A56" s="182" t="s">
        <v>306</v>
      </c>
      <c r="B56" s="32" t="str">
        <f>VLOOKUP(A56,[1]PN!B50:D1947,3, FALSE)</f>
        <v>Lexmark C925 Forms and Bar Code Card</v>
      </c>
      <c r="C56" s="33">
        <v>1629.6000000000001</v>
      </c>
      <c r="D56" s="269">
        <f t="shared" si="0"/>
        <v>1711.0800000000002</v>
      </c>
      <c r="E56" s="269">
        <f t="shared" si="1"/>
        <v>1916.4096000000004</v>
      </c>
      <c r="F56" s="102">
        <f>VLOOKUP(A56,[1]PN!B50:C1947, 2, FALSE)</f>
        <v>10160.5</v>
      </c>
      <c r="G56" s="180">
        <f t="shared" si="2"/>
        <v>-0.83961419221495004</v>
      </c>
    </row>
    <row r="57" spans="1:7">
      <c r="A57" s="182" t="s">
        <v>277</v>
      </c>
      <c r="B57" s="32" t="str">
        <f>VLOOKUP(A57,[1]PN!B51:D1948,3, FALSE)</f>
        <v xml:space="preserve">Tandem Tray Module (2520 Sheet Input Option)  </v>
      </c>
      <c r="C57" s="33">
        <v>41717.760000000002</v>
      </c>
      <c r="D57" s="269">
        <f t="shared" si="0"/>
        <v>43803.648000000001</v>
      </c>
      <c r="E57" s="269">
        <f t="shared" si="1"/>
        <v>49060.085760000009</v>
      </c>
      <c r="F57" s="102">
        <f>VLOOKUP(A57,[1]PN!B51:C1948, 2, FALSE)</f>
        <v>52559.5</v>
      </c>
      <c r="G57" s="180">
        <f t="shared" si="2"/>
        <v>-0.20627555437171202</v>
      </c>
    </row>
    <row r="58" spans="1:7">
      <c r="A58" s="182" t="s">
        <v>273</v>
      </c>
      <c r="B58" s="32" t="str">
        <f>VLOOKUP(A58,[1]PN!B52:D1949,3, FALSE)</f>
        <v xml:space="preserve">520-Sheet Drawer Stand w/ Cabinet </v>
      </c>
      <c r="C58" s="33">
        <v>22072.932000000001</v>
      </c>
      <c r="D58" s="269">
        <f t="shared" si="0"/>
        <v>23176.578600000001</v>
      </c>
      <c r="E58" s="269">
        <f t="shared" si="1"/>
        <v>25957.768032000004</v>
      </c>
      <c r="F58" s="102">
        <f>VLOOKUP(A58,[1]PN!B52:C1949, 2, FALSE)</f>
        <v>18273.5</v>
      </c>
      <c r="G58" s="180">
        <f t="shared" si="2"/>
        <v>0.2079203217774373</v>
      </c>
    </row>
    <row r="59" spans="1:7">
      <c r="A59" s="182" t="s">
        <v>289</v>
      </c>
      <c r="B59" s="32" t="str">
        <f>VLOOKUP(A59,[1]PN!B53:D1950,3, FALSE)</f>
        <v>Lexmark C950 PRESCRIBE Card</v>
      </c>
      <c r="C59" s="33">
        <v>4481.4000000000005</v>
      </c>
      <c r="D59" s="269">
        <f t="shared" si="0"/>
        <v>4705.4700000000012</v>
      </c>
      <c r="E59" s="269">
        <f t="shared" si="1"/>
        <v>5270.1264000000019</v>
      </c>
      <c r="F59" s="102">
        <f>VLOOKUP(A59,[1]PN!B53:C1950, 2, FALSE)</f>
        <v>9867.9</v>
      </c>
      <c r="G59" s="180">
        <f t="shared" si="2"/>
        <v>-0.5458608214513726</v>
      </c>
    </row>
    <row r="60" spans="1:7">
      <c r="A60" s="182" t="s">
        <v>285</v>
      </c>
      <c r="B60" s="32" t="str">
        <f>VLOOKUP(A60,[1]PN!B54:D1951,3, FALSE)</f>
        <v>Lexmark C950 Forms and Bar Code Card</v>
      </c>
      <c r="C60" s="33">
        <v>4481.4000000000005</v>
      </c>
      <c r="D60" s="269">
        <f t="shared" si="0"/>
        <v>4705.4700000000012</v>
      </c>
      <c r="E60" s="269">
        <f t="shared" si="1"/>
        <v>5270.1264000000019</v>
      </c>
      <c r="F60" s="102">
        <f>VLOOKUP(A60,[1]PN!B54:C1951, 2, FALSE)</f>
        <v>10133.9</v>
      </c>
      <c r="G60" s="180">
        <f t="shared" si="2"/>
        <v>-0.55778130828210259</v>
      </c>
    </row>
    <row r="61" spans="1:7">
      <c r="A61" s="182" t="s">
        <v>295</v>
      </c>
      <c r="B61" s="32" t="str">
        <f>VLOOKUP(A61,[1]PN!B55:D1952,3, FALSE)</f>
        <v>Lexmark X95x PRESCRIBE Card</v>
      </c>
      <c r="C61" s="33">
        <v>4481.4000000000005</v>
      </c>
      <c r="D61" s="269">
        <f t="shared" si="0"/>
        <v>4705.4700000000012</v>
      </c>
      <c r="E61" s="269">
        <f t="shared" si="1"/>
        <v>5270.1264000000019</v>
      </c>
      <c r="F61" s="102">
        <f>VLOOKUP(A61,[1]PN!B55:C1952, 2, FALSE)</f>
        <v>9867.9</v>
      </c>
      <c r="G61" s="180">
        <f t="shared" si="2"/>
        <v>-0.5458608214513726</v>
      </c>
    </row>
    <row r="62" spans="1:7">
      <c r="A62" s="182" t="s">
        <v>291</v>
      </c>
      <c r="B62" s="32" t="str">
        <f>VLOOKUP(A62,[1]PN!B56:D1953,3, FALSE)</f>
        <v>Lexmark X95x Forms and Bar Code Card</v>
      </c>
      <c r="C62" s="33">
        <v>4481.4000000000005</v>
      </c>
      <c r="D62" s="269">
        <f t="shared" si="0"/>
        <v>4705.4700000000012</v>
      </c>
      <c r="E62" s="269">
        <f t="shared" si="1"/>
        <v>5270.1264000000019</v>
      </c>
      <c r="F62" s="102">
        <f>VLOOKUP(A62,[1]PN!B56:C1953, 2, FALSE)</f>
        <v>10133.9</v>
      </c>
      <c r="G62" s="180">
        <f t="shared" si="2"/>
        <v>-0.55778130828210259</v>
      </c>
    </row>
    <row r="63" spans="1:7">
      <c r="A63" s="182" t="s">
        <v>281</v>
      </c>
      <c r="B63" s="32" t="str">
        <f>VLOOKUP(A63,[1]PN!B57:D1954,3, FALSE)</f>
        <v xml:space="preserve">Standard office Finisher 4-hole </v>
      </c>
      <c r="C63" s="33">
        <v>56502.306000000004</v>
      </c>
      <c r="D63" s="269">
        <f t="shared" si="0"/>
        <v>59327.421300000009</v>
      </c>
      <c r="E63" s="269">
        <f t="shared" si="1"/>
        <v>66446.711856000024</v>
      </c>
      <c r="F63" s="102">
        <f>VLOOKUP(A63,[1]PN!B57:C1954, 2, FALSE)</f>
        <v>79318.399999999994</v>
      </c>
      <c r="G63" s="180">
        <f t="shared" si="2"/>
        <v>-0.2876519697825472</v>
      </c>
    </row>
    <row r="64" spans="1:7">
      <c r="A64" s="182" t="s">
        <v>283</v>
      </c>
      <c r="B64" s="32" t="str">
        <f>VLOOKUP(A64,[1]PN!B58:D1955,3, FALSE)</f>
        <v xml:space="preserve">Booklet Finisher 4-hole </v>
      </c>
      <c r="C64" s="33">
        <v>119470.05</v>
      </c>
      <c r="D64" s="269">
        <f t="shared" si="0"/>
        <v>125443.55250000001</v>
      </c>
      <c r="E64" s="269">
        <f t="shared" si="1"/>
        <v>140496.77880000003</v>
      </c>
      <c r="F64" s="102">
        <f>VLOOKUP(A64,[1]PN!B58:C1955, 2, FALSE)</f>
        <v>116423.99999999999</v>
      </c>
      <c r="G64" s="180">
        <f t="shared" si="2"/>
        <v>2.6163419913420066E-2</v>
      </c>
    </row>
    <row r="65" spans="1:7">
      <c r="A65" s="182" t="s">
        <v>275</v>
      </c>
      <c r="B65" s="32" t="str">
        <f>VLOOKUP(A65,[1]PN!B59:D1956,3, FALSE)</f>
        <v>Three Tray Module (1560 Sheet Input Option)</v>
      </c>
      <c r="C65" s="33">
        <v>34514.928000000007</v>
      </c>
      <c r="D65" s="269">
        <f t="shared" si="0"/>
        <v>36240.674400000011</v>
      </c>
      <c r="E65" s="269">
        <f t="shared" si="1"/>
        <v>40589.555328000017</v>
      </c>
      <c r="F65" s="102">
        <f>VLOOKUP(A65,[1]PN!B59:C1956, 2, FALSE)</f>
        <v>38409</v>
      </c>
      <c r="G65" s="180">
        <f t="shared" si="2"/>
        <v>-0.10138436303991233</v>
      </c>
    </row>
    <row r="66" spans="1:7">
      <c r="A66" s="182" t="s">
        <v>279</v>
      </c>
      <c r="B66" s="32" t="str">
        <f>VLOOKUP(A66,[1]PN!B60:D1957,3, FALSE)</f>
        <v xml:space="preserve">High capacity feeder (2000 Sheet input Option) </v>
      </c>
      <c r="C66" s="33">
        <v>35082.0288</v>
      </c>
      <c r="D66" s="269">
        <f t="shared" si="0"/>
        <v>36836.130239999999</v>
      </c>
      <c r="E66" s="269">
        <f t="shared" si="1"/>
        <v>41256.465868800005</v>
      </c>
      <c r="F66" s="102">
        <f>VLOOKUP(A66,[1]PN!B60:C1957, 2, FALSE)</f>
        <v>34179.599999999999</v>
      </c>
      <c r="G66" s="180">
        <f t="shared" si="2"/>
        <v>2.6402555910543177E-2</v>
      </c>
    </row>
    <row r="67" spans="1:7">
      <c r="A67" s="182" t="s">
        <v>719</v>
      </c>
      <c r="B67" s="32" t="str">
        <f>VLOOKUP(A67,[1]PN!B61:D1958,3, FALSE)</f>
        <v>Lexmark Arabic Font Card</v>
      </c>
      <c r="C67" s="33">
        <v>1629.6000000000001</v>
      </c>
      <c r="D67" s="269">
        <f t="shared" si="0"/>
        <v>1711.0800000000002</v>
      </c>
      <c r="E67" s="269">
        <f t="shared" si="1"/>
        <v>1916.4096000000004</v>
      </c>
      <c r="F67" s="102">
        <f>VLOOKUP(A67,[1]PN!B61:C1958, 2, FALSE)</f>
        <v>5862.1009999999997</v>
      </c>
      <c r="G67" s="180">
        <f t="shared" si="2"/>
        <v>-0.722010930893207</v>
      </c>
    </row>
    <row r="68" spans="1:7">
      <c r="A68" s="182" t="s">
        <v>225</v>
      </c>
      <c r="B68" s="32" t="str">
        <f>VLOOKUP(A68,[1]PN!B62:D1959,3, FALSE)</f>
        <v>OPTION    256MB USER FLASH</v>
      </c>
      <c r="C68" s="33">
        <v>19452.535200000002</v>
      </c>
      <c r="D68" s="269">
        <f t="shared" si="0"/>
        <v>20425.161960000001</v>
      </c>
      <c r="E68" s="269">
        <f t="shared" si="1"/>
        <v>22876.181395200005</v>
      </c>
      <c r="F68" s="102">
        <f>VLOOKUP(A68,[1]PN!B62:C1959, 2, FALSE)</f>
        <v>18965.099999999999</v>
      </c>
      <c r="G68" s="180">
        <f t="shared" si="2"/>
        <v>2.5701694164544535E-2</v>
      </c>
    </row>
    <row r="69" spans="1:7">
      <c r="A69" s="182" t="s">
        <v>822</v>
      </c>
      <c r="B69" s="32" t="str">
        <f>VLOOKUP(A69,[1]PN!B63:D1960,3, FALSE)</f>
        <v>X740 Series Forms and Bar Code Bar</v>
      </c>
      <c r="C69" s="33">
        <v>10400.922</v>
      </c>
      <c r="D69" s="269">
        <f t="shared" si="0"/>
        <v>10920.968100000002</v>
      </c>
      <c r="E69" s="269">
        <f t="shared" si="1"/>
        <v>12231.484272000003</v>
      </c>
      <c r="F69" s="102">
        <f>VLOOKUP(A69,[1]PN!B63:C1960, 2, FALSE)</f>
        <v>10198.299999999999</v>
      </c>
      <c r="G69" s="180">
        <f t="shared" si="2"/>
        <v>1.9868213329672712E-2</v>
      </c>
    </row>
    <row r="70" spans="1:7">
      <c r="A70" s="182" t="s">
        <v>808</v>
      </c>
      <c r="B70" s="32" t="str">
        <f>VLOOKUP(A70,[1]PN!B64:D1961,3, FALSE)</f>
        <v>C740/X740 Caster Base</v>
      </c>
      <c r="C70" s="33">
        <v>8962.8000000000011</v>
      </c>
      <c r="D70" s="269">
        <f t="shared" si="0"/>
        <v>9410.9400000000023</v>
      </c>
      <c r="E70" s="269">
        <f t="shared" si="1"/>
        <v>10540.252800000004</v>
      </c>
      <c r="F70" s="102">
        <f>VLOOKUP(A70,[1]PN!B64:C1961, 2, FALSE)</f>
        <v>10117.799999999999</v>
      </c>
      <c r="G70" s="180">
        <f t="shared" si="2"/>
        <v>-0.11415525114155234</v>
      </c>
    </row>
    <row r="71" spans="1:7">
      <c r="A71" s="182" t="s">
        <v>858</v>
      </c>
      <c r="B71" s="32" t="str">
        <f>VLOOKUP(A71,[1]PN!B65:D1962,3, FALSE)</f>
        <v>MX81x Series 550-Sheet Tray</v>
      </c>
      <c r="C71" s="33">
        <v>7983.4104000000007</v>
      </c>
      <c r="D71" s="269">
        <f t="shared" si="0"/>
        <v>8382.5809200000003</v>
      </c>
      <c r="E71" s="269">
        <f t="shared" si="1"/>
        <v>9388.4906304000015</v>
      </c>
      <c r="F71" s="102">
        <f>VLOOKUP(A71,[1]PN!B65:C1962, 2, FALSE)</f>
        <v>9261.7000000000007</v>
      </c>
      <c r="G71" s="180">
        <f t="shared" si="2"/>
        <v>-0.13801889501927292</v>
      </c>
    </row>
    <row r="72" spans="1:7">
      <c r="A72" s="182" t="s">
        <v>958</v>
      </c>
      <c r="B72" s="32" t="str">
        <f>VLOOKUP(A72,[1]PN!B66:D1963,3, FALSE)</f>
        <v xml:space="preserve">MX71x/MX81x Forms and Bar Code Card </v>
      </c>
      <c r="C72" s="33">
        <v>1629.6000000000001</v>
      </c>
      <c r="D72" s="269">
        <f t="shared" ref="D72:D135" si="3">C72*1.05</f>
        <v>1711.0800000000002</v>
      </c>
      <c r="E72" s="269">
        <f t="shared" ref="E72:E135" si="4">D72*1.12</f>
        <v>1916.4096000000004</v>
      </c>
      <c r="F72" s="102">
        <f>VLOOKUP(A72,[1]PN!B66:C1963, 2, FALSE)</f>
        <v>10375.4</v>
      </c>
      <c r="G72" s="180">
        <f t="shared" ref="G72:G135" si="5">(C72-F72)/F72</f>
        <v>-0.84293617595466197</v>
      </c>
    </row>
    <row r="73" spans="1:7">
      <c r="A73" s="182" t="s">
        <v>964</v>
      </c>
      <c r="B73" s="32" t="str">
        <f>VLOOKUP(A73,[1]PN!B67:D1964,3, FALSE)</f>
        <v xml:space="preserve">MX71x/MX81x IPDS Card </v>
      </c>
      <c r="C73" s="33">
        <v>1629.6000000000001</v>
      </c>
      <c r="D73" s="269">
        <f t="shared" si="3"/>
        <v>1711.0800000000002</v>
      </c>
      <c r="E73" s="269">
        <f t="shared" si="4"/>
        <v>1916.4096000000004</v>
      </c>
      <c r="F73" s="102">
        <f>VLOOKUP(A73,[1]PN!B67:C1964, 2, FALSE)</f>
        <v>17413.900000000001</v>
      </c>
      <c r="G73" s="180">
        <f t="shared" si="5"/>
        <v>-0.90641958435502668</v>
      </c>
    </row>
    <row r="74" spans="1:7">
      <c r="A74" s="182" t="s">
        <v>952</v>
      </c>
      <c r="B74" s="32" t="str">
        <f>VLOOKUP(A74,[1]PN!B68:D1965,3, FALSE)</f>
        <v>MX71x/MX81x Prescribe Card</v>
      </c>
      <c r="C74" s="33">
        <v>1629.6000000000001</v>
      </c>
      <c r="D74" s="269">
        <f t="shared" si="3"/>
        <v>1711.0800000000002</v>
      </c>
      <c r="E74" s="269">
        <f t="shared" si="4"/>
        <v>1916.4096000000004</v>
      </c>
      <c r="F74" s="102">
        <f>VLOOKUP(A74,[1]PN!B68:C1965, 2, FALSE)</f>
        <v>10039.4</v>
      </c>
      <c r="G74" s="180">
        <f t="shared" si="5"/>
        <v>-0.8376795426021475</v>
      </c>
    </row>
    <row r="75" spans="1:7">
      <c r="A75" s="182" t="s">
        <v>878</v>
      </c>
      <c r="B75" s="32" t="str">
        <f>VLOOKUP(A75,[1]PN!B69:D1966,3, FALSE)</f>
        <v>Hard Disk Drive (160GB+)</v>
      </c>
      <c r="C75" s="33">
        <v>10022.040000000001</v>
      </c>
      <c r="D75" s="269">
        <f t="shared" si="3"/>
        <v>10523.142000000002</v>
      </c>
      <c r="E75" s="269">
        <f t="shared" si="4"/>
        <v>11785.919040000002</v>
      </c>
      <c r="F75" s="102">
        <f>VLOOKUP(A75,[1]PN!B69:C1966, 2, FALSE)</f>
        <v>16601.2</v>
      </c>
      <c r="G75" s="180">
        <f t="shared" si="5"/>
        <v>-0.39630629111148591</v>
      </c>
    </row>
    <row r="76" spans="1:7">
      <c r="A76" s="182" t="s">
        <v>876</v>
      </c>
      <c r="B76" s="32" t="str">
        <f>VLOOKUP(A76,[1]PN!B70:D1967,3, FALSE)</f>
        <v>Hard Disk Drive (160+GB)</v>
      </c>
      <c r="C76" s="33">
        <v>10022.040000000001</v>
      </c>
      <c r="D76" s="269">
        <f t="shared" si="3"/>
        <v>10523.142000000002</v>
      </c>
      <c r="E76" s="269">
        <f t="shared" si="4"/>
        <v>11785.919040000002</v>
      </c>
      <c r="F76" s="102">
        <f>VLOOKUP(A76,[1]PN!B70:C1967, 2, FALSE)</f>
        <v>16601.2</v>
      </c>
      <c r="G76" s="180">
        <f t="shared" si="5"/>
        <v>-0.39630629111148591</v>
      </c>
    </row>
    <row r="77" spans="1:7">
      <c r="A77" s="182" t="s">
        <v>886</v>
      </c>
      <c r="B77" s="32" t="str">
        <f>VLOOKUP(A77,[1]PN!B71:D1968,3, FALSE)</f>
        <v>MarkNet 8352 Wireless for CX310,410,510</v>
      </c>
      <c r="C77" s="33">
        <v>3055.5</v>
      </c>
      <c r="D77" s="269">
        <f t="shared" si="3"/>
        <v>3208.2750000000001</v>
      </c>
      <c r="E77" s="269">
        <f t="shared" si="4"/>
        <v>3593.2680000000005</v>
      </c>
      <c r="F77" s="102">
        <f>VLOOKUP(A77,[1]PN!B71:C1968, 2, FALSE)</f>
        <v>5131.7</v>
      </c>
      <c r="G77" s="180">
        <f t="shared" si="5"/>
        <v>-0.40458327649706721</v>
      </c>
    </row>
    <row r="78" spans="1:7">
      <c r="A78" s="182">
        <v>3073173</v>
      </c>
      <c r="B78" s="32" t="str">
        <f>VLOOKUP(A78,[1]PN!B72:D1969,3, FALSE)</f>
        <v>Swivel Cabinet</v>
      </c>
      <c r="C78" s="33">
        <v>3218.46</v>
      </c>
      <c r="D78" s="269">
        <f t="shared" si="3"/>
        <v>3379.3830000000003</v>
      </c>
      <c r="E78" s="269">
        <f t="shared" si="4"/>
        <v>3784.9089600000007</v>
      </c>
      <c r="F78" s="102">
        <f>VLOOKUP(A78,[1]PN!B72:C1969, 2, FALSE)</f>
        <v>5392.1</v>
      </c>
      <c r="G78" s="180">
        <f t="shared" si="5"/>
        <v>-0.40311566921978453</v>
      </c>
    </row>
    <row r="79" spans="1:7">
      <c r="A79" s="182" t="s">
        <v>829</v>
      </c>
      <c r="B79" s="32" t="str">
        <f>VLOOKUP(A79,[1]PN!B73:D1970,3, FALSE)</f>
        <v>M/MS/MX 250-Sheet Tray for 31x, 41x, 51x, 61x Series</v>
      </c>
      <c r="C79" s="33">
        <v>1895.2248000000002</v>
      </c>
      <c r="D79" s="269">
        <f t="shared" si="3"/>
        <v>1989.9860400000002</v>
      </c>
      <c r="E79" s="269">
        <f t="shared" si="4"/>
        <v>2228.7843648000003</v>
      </c>
      <c r="F79" s="102">
        <f>VLOOKUP(A79,[1]PN!B73:C1970, 2, FALSE)</f>
        <v>4072.6</v>
      </c>
      <c r="G79" s="180">
        <f t="shared" si="5"/>
        <v>-0.53464008250257811</v>
      </c>
    </row>
    <row r="80" spans="1:7">
      <c r="A80" s="182" t="s">
        <v>831</v>
      </c>
      <c r="B80" s="32" t="str">
        <f>VLOOKUP(A80,[1]PN!B74:D1971,3, FALSE)</f>
        <v>MS/MX 550-Sheet Tray for 31x, 41x, 51x, 61x Series</v>
      </c>
      <c r="C80" s="33">
        <v>2444.4</v>
      </c>
      <c r="D80" s="269">
        <f t="shared" si="3"/>
        <v>2566.6200000000003</v>
      </c>
      <c r="E80" s="269">
        <f t="shared" si="4"/>
        <v>2874.6144000000008</v>
      </c>
      <c r="F80" s="102">
        <f>VLOOKUP(A80,[1]PN!B74:C1971, 2, FALSE)</f>
        <v>5122.6000000000004</v>
      </c>
      <c r="G80" s="180">
        <f t="shared" si="5"/>
        <v>-0.52282044274391914</v>
      </c>
    </row>
    <row r="81" spans="1:7">
      <c r="A81" s="182" t="s">
        <v>898</v>
      </c>
      <c r="B81" s="32" t="str">
        <f>VLOOKUP(A81,[1]PN!B75:D1972,3, FALSE)</f>
        <v>MX410/MX510/MX511 Forms and Bar Code Card</v>
      </c>
      <c r="C81" s="33">
        <v>1629.6000000000001</v>
      </c>
      <c r="D81" s="269">
        <f t="shared" si="3"/>
        <v>1711.0800000000002</v>
      </c>
      <c r="E81" s="269">
        <f t="shared" si="4"/>
        <v>1916.4096000000004</v>
      </c>
      <c r="F81" s="102">
        <f>VLOOKUP(A81,[1]PN!B75:C1972, 2, FALSE)</f>
        <v>10375.4</v>
      </c>
      <c r="G81" s="180">
        <f t="shared" si="5"/>
        <v>-0.84293617595466197</v>
      </c>
    </row>
    <row r="82" spans="1:7">
      <c r="A82" s="182" t="s">
        <v>900</v>
      </c>
      <c r="B82" s="32" t="str">
        <f>VLOOKUP(A82,[1]PN!B76:D1973,3, FALSE)</f>
        <v>MX410/MX510/MX511 IPDS Card</v>
      </c>
      <c r="C82" s="33">
        <v>1629.6000000000001</v>
      </c>
      <c r="D82" s="269">
        <f t="shared" si="3"/>
        <v>1711.0800000000002</v>
      </c>
      <c r="E82" s="269">
        <f t="shared" si="4"/>
        <v>1916.4096000000004</v>
      </c>
      <c r="F82" s="102">
        <f>VLOOKUP(A82,[1]PN!B76:C1973, 2, FALSE)</f>
        <v>17413.900000000001</v>
      </c>
      <c r="G82" s="180">
        <f t="shared" si="5"/>
        <v>-0.90641958435502668</v>
      </c>
    </row>
    <row r="83" spans="1:7">
      <c r="A83" s="182" t="s">
        <v>902</v>
      </c>
      <c r="B83" s="32" t="str">
        <f>VLOOKUP(A83,[1]PN!B77:D1974,3, FALSE)</f>
        <v>MX410/MX510/MX511 PRESCRIBE Card</v>
      </c>
      <c r="C83" s="33">
        <v>1629.6000000000001</v>
      </c>
      <c r="D83" s="269">
        <f t="shared" si="3"/>
        <v>1711.0800000000002</v>
      </c>
      <c r="E83" s="269">
        <f t="shared" si="4"/>
        <v>1916.4096000000004</v>
      </c>
      <c r="F83" s="102">
        <f>VLOOKUP(A83,[1]PN!B77:C1974, 2, FALSE)</f>
        <v>10039.4</v>
      </c>
      <c r="G83" s="180">
        <f t="shared" si="5"/>
        <v>-0.8376795426021475</v>
      </c>
    </row>
    <row r="84" spans="1:7">
      <c r="A84" s="182" t="s">
        <v>833</v>
      </c>
      <c r="B84" s="32" t="str">
        <f>VLOOKUP(A84,[1]PN!B78:D1975,3, FALSE)</f>
        <v>Adjustable Printer Stand</v>
      </c>
      <c r="C84" s="33">
        <v>4603.62</v>
      </c>
      <c r="D84" s="269">
        <f t="shared" si="3"/>
        <v>4833.8010000000004</v>
      </c>
      <c r="E84" s="269">
        <f t="shared" si="4"/>
        <v>5413.8571200000006</v>
      </c>
      <c r="F84" s="102">
        <f>VLOOKUP(A84,[1]PN!B78:C1975, 2, FALSE)</f>
        <v>7696.5</v>
      </c>
      <c r="G84" s="180">
        <f t="shared" si="5"/>
        <v>-0.4018553888130969</v>
      </c>
    </row>
    <row r="85" spans="1:7">
      <c r="A85" s="182" t="s">
        <v>962</v>
      </c>
      <c r="B85" s="32" t="str">
        <f>VLOOKUP(A85,[1]PN!B79:D1976,3, FALSE)</f>
        <v>CS510 Forms and Bar Code Card</v>
      </c>
      <c r="C85" s="33">
        <v>1629.6000000000001</v>
      </c>
      <c r="D85" s="269">
        <f t="shared" si="3"/>
        <v>1711.0800000000002</v>
      </c>
      <c r="E85" s="269">
        <f t="shared" si="4"/>
        <v>1916.4096000000004</v>
      </c>
      <c r="F85" s="102">
        <f>VLOOKUP(A85,[1]PN!B79:C1976, 2, FALSE)</f>
        <v>10375.4</v>
      </c>
      <c r="G85" s="180">
        <f t="shared" si="5"/>
        <v>-0.84293617595466197</v>
      </c>
    </row>
    <row r="86" spans="1:7">
      <c r="A86" s="182" t="s">
        <v>956</v>
      </c>
      <c r="B86" s="32" t="str">
        <f>VLOOKUP(A86,[1]PN!B80:D1977,3, FALSE)</f>
        <v>CS510 PRESCRIBE Card</v>
      </c>
      <c r="C86" s="33">
        <v>1629.6000000000001</v>
      </c>
      <c r="D86" s="269">
        <f t="shared" si="3"/>
        <v>1711.0800000000002</v>
      </c>
      <c r="E86" s="269">
        <f t="shared" si="4"/>
        <v>1916.4096000000004</v>
      </c>
      <c r="F86" s="102">
        <f>VLOOKUP(A86,[1]PN!B80:C1977, 2, FALSE)</f>
        <v>10039.4</v>
      </c>
      <c r="G86" s="180">
        <f t="shared" si="5"/>
        <v>-0.8376795426021475</v>
      </c>
    </row>
    <row r="87" spans="1:7">
      <c r="A87" s="182" t="s">
        <v>862</v>
      </c>
      <c r="B87" s="32" t="str">
        <f>VLOOKUP(A87,[1]PN!B81:D1978,3, FALSE)</f>
        <v>CS/CX 310,410,510 650-Sheet Duo Tray</v>
      </c>
      <c r="C87" s="33">
        <v>3666.6000000000004</v>
      </c>
      <c r="D87" s="269">
        <f t="shared" si="3"/>
        <v>3849.9300000000007</v>
      </c>
      <c r="E87" s="269">
        <f t="shared" si="4"/>
        <v>4311.9216000000015</v>
      </c>
      <c r="F87" s="102">
        <f>VLOOKUP(A87,[1]PN!B81:C1978, 2, FALSE)</f>
        <v>5637.1</v>
      </c>
      <c r="G87" s="180">
        <f t="shared" si="5"/>
        <v>-0.34955917049546753</v>
      </c>
    </row>
    <row r="88" spans="1:7">
      <c r="A88" s="182" t="s">
        <v>864</v>
      </c>
      <c r="B88" s="32" t="str">
        <f>VLOOKUP(A88,[1]PN!B82:D1979,3, FALSE)</f>
        <v>CS/CX 410, 510 550-Sheet Tray</v>
      </c>
      <c r="C88" s="33">
        <v>3666.6000000000004</v>
      </c>
      <c r="D88" s="269">
        <f t="shared" si="3"/>
        <v>3849.9300000000007</v>
      </c>
      <c r="E88" s="269">
        <f t="shared" si="4"/>
        <v>4311.9216000000015</v>
      </c>
      <c r="F88" s="102">
        <f>VLOOKUP(A88,[1]PN!B82:C1979, 2, FALSE)</f>
        <v>5637.1</v>
      </c>
      <c r="G88" s="180">
        <f t="shared" si="5"/>
        <v>-0.34955917049546753</v>
      </c>
    </row>
    <row r="89" spans="1:7">
      <c r="A89" s="182" t="s">
        <v>835</v>
      </c>
      <c r="B89" s="32" t="str">
        <f>VLOOKUP(A89,[1]PN!B83:D1980,3, FALSE)</f>
        <v>MS81x/ MX71x Series250-Sheet Tray</v>
      </c>
      <c r="C89" s="33">
        <v>1895.2248000000002</v>
      </c>
      <c r="D89" s="269">
        <f t="shared" si="3"/>
        <v>1989.9860400000002</v>
      </c>
      <c r="E89" s="269">
        <f t="shared" si="4"/>
        <v>2228.7843648000003</v>
      </c>
      <c r="F89" s="102">
        <f>VLOOKUP(A89,[1]PN!B83:C1980, 2, FALSE)</f>
        <v>7907.2</v>
      </c>
      <c r="G89" s="180">
        <f t="shared" si="5"/>
        <v>-0.76031657223796034</v>
      </c>
    </row>
    <row r="90" spans="1:7">
      <c r="A90" s="182" t="s">
        <v>837</v>
      </c>
      <c r="B90" s="32" t="str">
        <f>VLOOKUP(A90,[1]PN!B84:D1981,3, FALSE)</f>
        <v>MS81x/ MX71x Series550-Sheet Tray</v>
      </c>
      <c r="C90" s="33">
        <v>2444.4</v>
      </c>
      <c r="D90" s="269">
        <f t="shared" si="3"/>
        <v>2566.6200000000003</v>
      </c>
      <c r="E90" s="269">
        <f t="shared" si="4"/>
        <v>2874.6144000000008</v>
      </c>
      <c r="F90" s="102">
        <f>VLOOKUP(A90,[1]PN!B84:C1981, 2, FALSE)</f>
        <v>9261.7000000000007</v>
      </c>
      <c r="G90" s="180">
        <f t="shared" si="5"/>
        <v>-0.73607437079585825</v>
      </c>
    </row>
    <row r="91" spans="1:7">
      <c r="A91" s="182" t="s">
        <v>839</v>
      </c>
      <c r="B91" s="32" t="str">
        <f>VLOOKUP(A91,[1]PN!B85:D1982,3, FALSE)</f>
        <v>MS81x/ MX71x Series2100-Sheet Tray</v>
      </c>
      <c r="C91" s="33">
        <v>7333.2000000000007</v>
      </c>
      <c r="D91" s="269">
        <f t="shared" si="3"/>
        <v>7699.8600000000015</v>
      </c>
      <c r="E91" s="269">
        <f t="shared" si="4"/>
        <v>8623.843200000003</v>
      </c>
      <c r="F91" s="102">
        <f>VLOOKUP(A91,[1]PN!B85:C1982, 2, FALSE)</f>
        <v>19901.7</v>
      </c>
      <c r="G91" s="180">
        <f t="shared" si="5"/>
        <v>-0.63152896486229815</v>
      </c>
    </row>
    <row r="92" spans="1:7">
      <c r="A92" s="182" t="s">
        <v>910</v>
      </c>
      <c r="B92" s="32" t="str">
        <f>VLOOKUP(A92,[1]PN!B86:D1983,3, FALSE)</f>
        <v>MS810n/MS810dn/MS811n/MS811dn, MS812dn Forms and Bar Code Card</v>
      </c>
      <c r="C92" s="33">
        <v>1629.6000000000001</v>
      </c>
      <c r="D92" s="269">
        <f t="shared" si="3"/>
        <v>1711.0800000000002</v>
      </c>
      <c r="E92" s="269">
        <f t="shared" si="4"/>
        <v>1916.4096000000004</v>
      </c>
      <c r="F92" s="102">
        <f>VLOOKUP(A92,[1]PN!B86:C1983, 2, FALSE)</f>
        <v>10375.4</v>
      </c>
      <c r="G92" s="180">
        <f t="shared" si="5"/>
        <v>-0.84293617595466197</v>
      </c>
    </row>
    <row r="93" spans="1:7">
      <c r="A93" s="182" t="s">
        <v>922</v>
      </c>
      <c r="B93" s="32" t="str">
        <f>VLOOKUP(A93,[1]PN!B87:D1984,3, FALSE)</f>
        <v>MS810n/MS810dn/MS811n/MS811dn, MS812dn PRESCRIBE Card</v>
      </c>
      <c r="C93" s="33">
        <v>1629.6000000000001</v>
      </c>
      <c r="D93" s="269">
        <f t="shared" si="3"/>
        <v>1711.0800000000002</v>
      </c>
      <c r="E93" s="269">
        <f t="shared" si="4"/>
        <v>1916.4096000000004</v>
      </c>
      <c r="F93" s="102">
        <f>VLOOKUP(A93,[1]PN!B87:C1984, 2, FALSE)</f>
        <v>10039.4</v>
      </c>
      <c r="G93" s="180">
        <f t="shared" si="5"/>
        <v>-0.8376795426021475</v>
      </c>
    </row>
    <row r="94" spans="1:7">
      <c r="A94" s="182" t="s">
        <v>841</v>
      </c>
      <c r="B94" s="32" t="str">
        <f>VLOOKUP(A94,[1]PN!B88:D1985,3, FALSE)</f>
        <v xml:space="preserve">MS81x/ MX71x Series250-Sheet Lockable Tray </v>
      </c>
      <c r="C94" s="33">
        <v>1895.2248000000002</v>
      </c>
      <c r="D94" s="269">
        <f t="shared" si="3"/>
        <v>1989.9860400000002</v>
      </c>
      <c r="E94" s="269">
        <f t="shared" si="4"/>
        <v>2228.7843648000003</v>
      </c>
      <c r="F94" s="102">
        <f>VLOOKUP(A94,[1]PN!B88:C1985, 2, FALSE)</f>
        <v>9488.5</v>
      </c>
      <c r="G94" s="180">
        <f t="shared" si="5"/>
        <v>-0.80026086315012912</v>
      </c>
    </row>
    <row r="95" spans="1:7">
      <c r="A95" s="182" t="s">
        <v>843</v>
      </c>
      <c r="B95" s="32" t="str">
        <f>VLOOKUP(A95,[1]PN!B89:D1986,3, FALSE)</f>
        <v>MS81x/ MX71x Series550-Sheet Lockable Tray</v>
      </c>
      <c r="C95" s="33">
        <v>2444.4</v>
      </c>
      <c r="D95" s="269">
        <f t="shared" si="3"/>
        <v>2566.6200000000003</v>
      </c>
      <c r="E95" s="269">
        <f t="shared" si="4"/>
        <v>2874.6144000000008</v>
      </c>
      <c r="F95" s="102">
        <f>VLOOKUP(A95,[1]PN!B89:C1986, 2, FALSE)</f>
        <v>11114.6</v>
      </c>
      <c r="G95" s="180">
        <f t="shared" si="5"/>
        <v>-0.78007305706008312</v>
      </c>
    </row>
    <row r="96" spans="1:7">
      <c r="A96" s="182" t="s">
        <v>845</v>
      </c>
      <c r="B96" s="32" t="str">
        <f>VLOOKUP(A96,[1]PN!B90:D1987,3, FALSE)</f>
        <v>MS81x SeriesStaple Finisher</v>
      </c>
      <c r="C96" s="33">
        <v>8027.0022000000008</v>
      </c>
      <c r="D96" s="269">
        <f t="shared" si="3"/>
        <v>8428.352310000002</v>
      </c>
      <c r="E96" s="269">
        <f t="shared" si="4"/>
        <v>9439.7545872000028</v>
      </c>
      <c r="F96" s="102">
        <f>VLOOKUP(A96,[1]PN!B90:C1987, 2, FALSE)</f>
        <v>17877.3</v>
      </c>
      <c r="G96" s="180">
        <f t="shared" si="5"/>
        <v>-0.55099471396687416</v>
      </c>
    </row>
    <row r="97" spans="1:7">
      <c r="A97" s="182" t="s">
        <v>847</v>
      </c>
      <c r="B97" s="32" t="str">
        <f>VLOOKUP(A97,[1]PN!B91:D1988,3, FALSE)</f>
        <v>MS81x SeriesOffset Stacker (500-sheet)</v>
      </c>
      <c r="C97" s="33">
        <v>4277.7</v>
      </c>
      <c r="D97" s="269">
        <f t="shared" si="3"/>
        <v>4491.585</v>
      </c>
      <c r="E97" s="269">
        <f t="shared" si="4"/>
        <v>5030.5752000000002</v>
      </c>
      <c r="F97" s="102">
        <f>VLOOKUP(A97,[1]PN!B91:C1988, 2, FALSE)</f>
        <v>8335.6</v>
      </c>
      <c r="G97" s="180">
        <f t="shared" si="5"/>
        <v>-0.48681558616056436</v>
      </c>
    </row>
    <row r="98" spans="1:7">
      <c r="A98" s="182" t="s">
        <v>849</v>
      </c>
      <c r="B98" s="32" t="str">
        <f>VLOOKUP(A98,[1]PN!B92:D1989,3, FALSE)</f>
        <v>MS81x Series4-Bin Mailbox</v>
      </c>
      <c r="C98" s="33">
        <v>7543.0110000000004</v>
      </c>
      <c r="D98" s="269">
        <f t="shared" si="3"/>
        <v>7920.1615500000007</v>
      </c>
      <c r="E98" s="269">
        <f t="shared" si="4"/>
        <v>8870.5809360000021</v>
      </c>
      <c r="F98" s="102">
        <f>VLOOKUP(A98,[1]PN!B92:C1989, 2, FALSE)</f>
        <v>11921.7</v>
      </c>
      <c r="G98" s="180">
        <f t="shared" si="5"/>
        <v>-0.36728729963008633</v>
      </c>
    </row>
    <row r="99" spans="1:7">
      <c r="A99" s="182" t="s">
        <v>851</v>
      </c>
      <c r="B99" s="32" t="str">
        <f>VLOOKUP(A99,[1]PN!B93:D1990,3, FALSE)</f>
        <v>MS81x SeriesHigh Capacity Offset Stacker (1500 sheets)</v>
      </c>
      <c r="C99" s="33">
        <v>10022.040000000001</v>
      </c>
      <c r="D99" s="269">
        <f t="shared" si="3"/>
        <v>10523.142000000002</v>
      </c>
      <c r="E99" s="269">
        <f t="shared" si="4"/>
        <v>11785.919040000002</v>
      </c>
      <c r="F99" s="102">
        <f>VLOOKUP(A99,[1]PN!B93:C1990, 2, FALSE)</f>
        <v>19901.7</v>
      </c>
      <c r="G99" s="180">
        <f t="shared" si="5"/>
        <v>-0.49642291864514082</v>
      </c>
    </row>
    <row r="100" spans="1:7">
      <c r="A100" s="182" t="s">
        <v>853</v>
      </c>
      <c r="B100" s="32" t="str">
        <f>VLOOKUP(A100,[1]PN!B94:D1991,3, FALSE)</f>
        <v>MS81x/ MX71x SeriesSpacer</v>
      </c>
      <c r="C100" s="33">
        <v>1629.6000000000001</v>
      </c>
      <c r="D100" s="269">
        <f t="shared" si="3"/>
        <v>1711.0800000000002</v>
      </c>
      <c r="E100" s="269">
        <f t="shared" si="4"/>
        <v>1916.4096000000004</v>
      </c>
      <c r="F100" s="102">
        <f>VLOOKUP(A100,[1]PN!B94:C1991, 2, FALSE)</f>
        <v>1950.9</v>
      </c>
      <c r="G100" s="180">
        <f t="shared" si="5"/>
        <v>-0.16469321851453173</v>
      </c>
    </row>
    <row r="101" spans="1:7">
      <c r="A101" s="182" t="s">
        <v>855</v>
      </c>
      <c r="B101" s="32" t="str">
        <f>VLOOKUP(A101,[1]PN!B95:D1992,3, FALSE)</f>
        <v>MS81x/ MX71x SeriesCaster Base</v>
      </c>
      <c r="C101" s="33">
        <v>10303.146000000001</v>
      </c>
      <c r="D101" s="269">
        <f t="shared" si="3"/>
        <v>10818.303300000001</v>
      </c>
      <c r="E101" s="269">
        <f t="shared" si="4"/>
        <v>12116.499696000003</v>
      </c>
      <c r="F101" s="102">
        <f>VLOOKUP(A101,[1]PN!B95:C1992, 2, FALSE)</f>
        <v>11554.2</v>
      </c>
      <c r="G101" s="180">
        <f t="shared" si="5"/>
        <v>-0.10827699018538713</v>
      </c>
    </row>
    <row r="102" spans="1:7">
      <c r="A102" s="182" t="s">
        <v>874</v>
      </c>
      <c r="B102" s="32" t="str">
        <f>VLOOKUP(A102,[1]PN!B96:D1993,3, FALSE)</f>
        <v>2GBx32 DDR3 RAM</v>
      </c>
      <c r="C102" s="33">
        <v>1262.94</v>
      </c>
      <c r="D102" s="269">
        <f t="shared" si="3"/>
        <v>1326.0870000000002</v>
      </c>
      <c r="E102" s="269">
        <f t="shared" si="4"/>
        <v>1485.2174400000004</v>
      </c>
      <c r="F102" s="102">
        <f>VLOOKUP(A102,[1]PN!B96:C1993, 2, FALSE)</f>
        <v>2548.6999999999998</v>
      </c>
      <c r="G102" s="180">
        <f t="shared" si="5"/>
        <v>-0.50447679209008511</v>
      </c>
    </row>
    <row r="103" spans="1:7">
      <c r="A103" s="182" t="s">
        <v>870</v>
      </c>
      <c r="B103" s="32" t="str">
        <f>VLOOKUP(A103,[1]PN!B97:D1994,3, FALSE)</f>
        <v>1GBx32 DDR3 RAM</v>
      </c>
      <c r="C103" s="33">
        <v>1548.1200000000001</v>
      </c>
      <c r="D103" s="269">
        <f t="shared" si="3"/>
        <v>1625.5260000000003</v>
      </c>
      <c r="E103" s="269">
        <f t="shared" si="4"/>
        <v>1820.5891200000005</v>
      </c>
      <c r="F103" s="102">
        <f>VLOOKUP(A103,[1]PN!B97:C1994, 2, FALSE)</f>
        <v>2034.9</v>
      </c>
      <c r="G103" s="180">
        <f t="shared" si="5"/>
        <v>-0.23921568627450979</v>
      </c>
    </row>
    <row r="104" spans="1:7">
      <c r="A104" s="182" t="s">
        <v>866</v>
      </c>
      <c r="B104" s="32" t="str">
        <f>VLOOKUP(A104,[1]PN!B98:D1995,3, FALSE)</f>
        <v>256MB User Flash Memory</v>
      </c>
      <c r="C104" s="33">
        <v>937.0200000000001</v>
      </c>
      <c r="D104" s="269">
        <f t="shared" si="3"/>
        <v>983.87100000000009</v>
      </c>
      <c r="E104" s="269">
        <f t="shared" si="4"/>
        <v>1101.9355200000002</v>
      </c>
      <c r="F104" s="102">
        <f>VLOOKUP(A104,[1]PN!B98:C1995, 2, FALSE)</f>
        <v>1519</v>
      </c>
      <c r="G104" s="180">
        <f t="shared" si="5"/>
        <v>-0.38313364055299531</v>
      </c>
    </row>
    <row r="105" spans="1:7">
      <c r="A105" s="182" t="s">
        <v>966</v>
      </c>
      <c r="B105" s="32" t="str">
        <f>VLOOKUP(A105,[1]PN!B99:D1996,3, FALSE)</f>
        <v xml:space="preserve">Traditional Chinese Font Card </v>
      </c>
      <c r="C105" s="33">
        <v>1629.6000000000001</v>
      </c>
      <c r="D105" s="269">
        <f t="shared" si="3"/>
        <v>1711.0800000000002</v>
      </c>
      <c r="E105" s="269">
        <f t="shared" si="4"/>
        <v>1916.4096000000004</v>
      </c>
      <c r="F105" s="102">
        <f>VLOOKUP(A105,[1]PN!B99:C1996, 2, FALSE)</f>
        <v>5791.8</v>
      </c>
      <c r="G105" s="180">
        <f t="shared" si="5"/>
        <v>-0.71863669325598256</v>
      </c>
    </row>
    <row r="106" spans="1:7">
      <c r="A106" s="182" t="s">
        <v>970</v>
      </c>
      <c r="B106" s="32" t="str">
        <f>VLOOKUP(A106,[1]PN!B100:D1997,3, FALSE)</f>
        <v xml:space="preserve">Korean Font Card </v>
      </c>
      <c r="C106" s="33">
        <v>1629.6000000000001</v>
      </c>
      <c r="D106" s="269">
        <f t="shared" si="3"/>
        <v>1711.0800000000002</v>
      </c>
      <c r="E106" s="269">
        <f t="shared" si="4"/>
        <v>1916.4096000000004</v>
      </c>
      <c r="F106" s="102">
        <f>VLOOKUP(A106,[1]PN!B100:C1997, 2, FALSE)</f>
        <v>5791.8</v>
      </c>
      <c r="G106" s="180">
        <f t="shared" si="5"/>
        <v>-0.71863669325598256</v>
      </c>
    </row>
    <row r="107" spans="1:7">
      <c r="A107" s="182" t="s">
        <v>972</v>
      </c>
      <c r="B107" s="32" t="str">
        <f>VLOOKUP(A107,[1]PN!B101:D1998,3, FALSE)</f>
        <v>Japanese Font Card</v>
      </c>
      <c r="C107" s="33">
        <v>1629.6000000000001</v>
      </c>
      <c r="D107" s="269">
        <f t="shared" si="3"/>
        <v>1711.0800000000002</v>
      </c>
      <c r="E107" s="269">
        <f t="shared" si="4"/>
        <v>1916.4096000000004</v>
      </c>
      <c r="F107" s="102">
        <f>VLOOKUP(A107,[1]PN!B101:C1998, 2, FALSE)</f>
        <v>5791.8</v>
      </c>
      <c r="G107" s="180">
        <f t="shared" si="5"/>
        <v>-0.71863669325598256</v>
      </c>
    </row>
    <row r="108" spans="1:7">
      <c r="A108" s="182" t="s">
        <v>1963</v>
      </c>
      <c r="B108" s="32" t="str">
        <f>VLOOKUP(A108,[1]PN!B102:D1999,3, FALSE)</f>
        <v>E36x/460 9k LRP</v>
      </c>
      <c r="C108" s="33">
        <v>2240.7000000000003</v>
      </c>
      <c r="D108" s="269">
        <f t="shared" si="3"/>
        <v>2352.7350000000006</v>
      </c>
      <c r="E108" s="269">
        <f t="shared" si="4"/>
        <v>2635.063200000001</v>
      </c>
      <c r="F108" s="102">
        <f>VLOOKUP(A108,[1]PN!B102:C1999, 2, FALSE)</f>
        <v>5184.78</v>
      </c>
      <c r="G108" s="180">
        <f t="shared" si="5"/>
        <v>-0.56783122909747363</v>
      </c>
    </row>
    <row r="109" spans="1:7">
      <c r="A109" s="182" t="s">
        <v>1351</v>
      </c>
      <c r="B109" s="32" t="str">
        <f>VLOOKUP(A109,[1]PN!B103:D2000,3, FALSE)</f>
        <v>Lexmark T654 Extra High Yield Return Program Print Cartridge</v>
      </c>
      <c r="C109" s="33">
        <v>6111</v>
      </c>
      <c r="D109" s="269">
        <f t="shared" si="3"/>
        <v>6416.55</v>
      </c>
      <c r="E109" s="269">
        <f t="shared" si="4"/>
        <v>7186.536000000001</v>
      </c>
      <c r="F109" s="102">
        <f>VLOOKUP(A109,[1]PN!B103:C2000, 2, FALSE)</f>
        <v>11947.34</v>
      </c>
      <c r="G109" s="180">
        <f t="shared" si="5"/>
        <v>-0.48850539115819924</v>
      </c>
    </row>
    <row r="110" spans="1:7">
      <c r="A110" s="182" t="s">
        <v>2030</v>
      </c>
      <c r="B110" s="32" t="str">
        <f>VLOOKUP(A110,[1]PN!B104:D2001,3, FALSE)</f>
        <v>X463 Extra High Yield Return Program Print Cartridge</v>
      </c>
      <c r="C110" s="33">
        <v>3259.2000000000003</v>
      </c>
      <c r="D110" s="269">
        <f t="shared" si="3"/>
        <v>3422.1600000000003</v>
      </c>
      <c r="E110" s="269">
        <f t="shared" si="4"/>
        <v>3832.8192000000008</v>
      </c>
      <c r="F110" s="102">
        <f>VLOOKUP(A110,[1]PN!B104:C2001, 2, FALSE)</f>
        <v>6752.14</v>
      </c>
      <c r="G110" s="180">
        <f t="shared" si="5"/>
        <v>-0.51730858661105961</v>
      </c>
    </row>
    <row r="111" spans="1:7">
      <c r="A111" s="182" t="s">
        <v>1357</v>
      </c>
      <c r="B111" s="32" t="str">
        <f>VLOOKUP(A111,[1]PN!B105:D2002,3, FALSE)</f>
        <v>E26x/36x/460 PC 30k</v>
      </c>
      <c r="C111" s="33">
        <v>570.36</v>
      </c>
      <c r="D111" s="269">
        <f t="shared" si="3"/>
        <v>598.87800000000004</v>
      </c>
      <c r="E111" s="269">
        <f t="shared" si="4"/>
        <v>670.74336000000017</v>
      </c>
      <c r="F111" s="102">
        <f>VLOOKUP(A111,[1]PN!B105:C2002, 2, FALSE)</f>
        <v>1049.6300000000001</v>
      </c>
      <c r="G111" s="180">
        <f t="shared" si="5"/>
        <v>-0.45660851919247741</v>
      </c>
    </row>
    <row r="112" spans="1:7">
      <c r="A112" s="182" t="s">
        <v>1350</v>
      </c>
      <c r="B112" s="32" t="str">
        <f>VLOOKUP(A112,[1]PN!B106:D2003,3, FALSE)</f>
        <v>Lexmark X65X Extra High Yield Return Program Cartridge</v>
      </c>
      <c r="C112" s="33">
        <v>6722.1</v>
      </c>
      <c r="D112" s="269">
        <f t="shared" si="3"/>
        <v>7058.2050000000008</v>
      </c>
      <c r="E112" s="269">
        <f t="shared" si="4"/>
        <v>7905.1896000000015</v>
      </c>
      <c r="F112" s="102">
        <f>VLOOKUP(A112,[1]PN!B106:C2003, 2, FALSE)</f>
        <v>11947.34</v>
      </c>
      <c r="G112" s="180">
        <f t="shared" si="5"/>
        <v>-0.43735593027401914</v>
      </c>
    </row>
    <row r="113" spans="1:7">
      <c r="A113" s="182" t="s">
        <v>1293</v>
      </c>
      <c r="B113" s="32" t="str">
        <f>VLOOKUP(A113,[1]PN!B107:D2004,3, FALSE)</f>
        <v>X860, X862, X864 High Yield Toner Cartridge</v>
      </c>
      <c r="C113" s="33">
        <v>2376.3642</v>
      </c>
      <c r="D113" s="269">
        <f t="shared" si="3"/>
        <v>2495.1824099999999</v>
      </c>
      <c r="E113" s="269">
        <f t="shared" si="4"/>
        <v>2794.6042992000002</v>
      </c>
      <c r="F113" s="102">
        <f>VLOOKUP(A113,[1]PN!B107:C2004, 2, FALSE)</f>
        <v>4413.1899999999996</v>
      </c>
      <c r="G113" s="180">
        <f t="shared" si="5"/>
        <v>-0.46153140925271735</v>
      </c>
    </row>
    <row r="114" spans="1:7">
      <c r="A114" s="182" t="s">
        <v>1294</v>
      </c>
      <c r="B114" s="32" t="str">
        <f>VLOOKUP(A114,[1]PN!B108:D2005,3, FALSE)</f>
        <v>X860, X862, X864 Photoconductor Drum</v>
      </c>
      <c r="C114" s="33">
        <v>1996.26</v>
      </c>
      <c r="D114" s="269">
        <f t="shared" si="3"/>
        <v>2096.0729999999999</v>
      </c>
      <c r="E114" s="269">
        <f t="shared" si="4"/>
        <v>2347.60176</v>
      </c>
      <c r="F114" s="102">
        <f>VLOOKUP(A114,[1]PN!B108:C2005, 2, FALSE)</f>
        <v>3531.14</v>
      </c>
      <c r="G114" s="180">
        <f t="shared" si="5"/>
        <v>-0.43466982334316961</v>
      </c>
    </row>
    <row r="115" spans="1:7">
      <c r="A115" s="182" t="s">
        <v>1358</v>
      </c>
      <c r="B115" s="32" t="str">
        <f>VLOOKUP(A115,[1]PN!B109:D2006,3, FALSE)</f>
        <v>C544 Black Ext H Y Ton cart 6K LRP</v>
      </c>
      <c r="C115" s="33">
        <v>2362.92</v>
      </c>
      <c r="D115" s="269">
        <f t="shared" si="3"/>
        <v>2481.0660000000003</v>
      </c>
      <c r="E115" s="269">
        <f t="shared" si="4"/>
        <v>2778.7939200000005</v>
      </c>
      <c r="F115" s="102">
        <f>VLOOKUP(A115,[1]PN!B109:C2006, 2, FALSE)</f>
        <v>4231.8599999999997</v>
      </c>
      <c r="G115" s="180">
        <f t="shared" si="5"/>
        <v>-0.44163559285987714</v>
      </c>
    </row>
    <row r="116" spans="1:7">
      <c r="A116" s="182" t="s">
        <v>1359</v>
      </c>
      <c r="B116" s="32" t="str">
        <f>VLOOKUP(A116,[1]PN!B110:D2007,3, FALSE)</f>
        <v>C544 Cyan Ext H Y Ton cart 4K LRP</v>
      </c>
      <c r="C116" s="33">
        <v>2240.7000000000003</v>
      </c>
      <c r="D116" s="269">
        <f t="shared" si="3"/>
        <v>2352.7350000000006</v>
      </c>
      <c r="E116" s="269">
        <f t="shared" si="4"/>
        <v>2635.063200000001</v>
      </c>
      <c r="F116" s="102">
        <f>VLOOKUP(A116,[1]PN!B110:C2007, 2, FALSE)</f>
        <v>3988.43</v>
      </c>
      <c r="G116" s="180">
        <f t="shared" si="5"/>
        <v>-0.43819999348114413</v>
      </c>
    </row>
    <row r="117" spans="1:7">
      <c r="A117" s="182" t="s">
        <v>1362</v>
      </c>
      <c r="B117" s="32" t="str">
        <f>VLOOKUP(A117,[1]PN!B111:D2008,3, FALSE)</f>
        <v>C54x Black and Color Imaging Kit</v>
      </c>
      <c r="C117" s="33">
        <v>4786.95</v>
      </c>
      <c r="D117" s="269">
        <f t="shared" si="3"/>
        <v>5026.2974999999997</v>
      </c>
      <c r="E117" s="269">
        <f t="shared" si="4"/>
        <v>5629.4531999999999</v>
      </c>
      <c r="F117" s="102">
        <f>VLOOKUP(A117,[1]PN!B111:C2008, 2, FALSE)</f>
        <v>7229.01</v>
      </c>
      <c r="G117" s="180">
        <f t="shared" si="5"/>
        <v>-0.3378138915287156</v>
      </c>
    </row>
    <row r="118" spans="1:7">
      <c r="A118" s="182" t="s">
        <v>1363</v>
      </c>
      <c r="B118" s="32" t="str">
        <f>VLOOKUP(A118,[1]PN!B112:D2009,3, FALSE)</f>
        <v>C54x Waste toner bottle</v>
      </c>
      <c r="C118" s="33">
        <v>179.25600000000003</v>
      </c>
      <c r="D118" s="269">
        <f t="shared" si="3"/>
        <v>188.21880000000004</v>
      </c>
      <c r="E118" s="269">
        <f t="shared" si="4"/>
        <v>210.80505600000006</v>
      </c>
      <c r="F118" s="102">
        <f>VLOOKUP(A118,[1]PN!B112:C2009, 2, FALSE)</f>
        <v>284.29000000000002</v>
      </c>
      <c r="G118" s="180">
        <f t="shared" si="5"/>
        <v>-0.36946076189806176</v>
      </c>
    </row>
    <row r="119" spans="1:7">
      <c r="A119" s="182" t="s">
        <v>1789</v>
      </c>
      <c r="B119" s="32" t="str">
        <f>VLOOKUP(A119,[1]PN!B113:D2010,3, FALSE)</f>
        <v>C736 Black High Yield Return Program Print Cartridge (12k)</v>
      </c>
      <c r="C119" s="33">
        <v>3992.52</v>
      </c>
      <c r="D119" s="269">
        <f t="shared" si="3"/>
        <v>4192.1459999999997</v>
      </c>
      <c r="E119" s="269">
        <f t="shared" si="4"/>
        <v>4695.20352</v>
      </c>
      <c r="F119" s="102">
        <f>VLOOKUP(A119,[1]PN!B113:C2010, 2, FALSE)</f>
        <v>4765.0200000000004</v>
      </c>
      <c r="G119" s="180">
        <f t="shared" si="5"/>
        <v>-0.16211894178828218</v>
      </c>
    </row>
    <row r="120" spans="1:7">
      <c r="A120" s="182" t="s">
        <v>1787</v>
      </c>
      <c r="B120" s="32" t="str">
        <f>VLOOKUP(A120,[1]PN!B114:D2011,3, FALSE)</f>
        <v>C736 Cyan High Yield Return Program Print Cartridge (10k)</v>
      </c>
      <c r="C120" s="33">
        <v>4888.8</v>
      </c>
      <c r="D120" s="269">
        <f t="shared" si="3"/>
        <v>5133.2400000000007</v>
      </c>
      <c r="E120" s="269">
        <f t="shared" si="4"/>
        <v>5749.2288000000017</v>
      </c>
      <c r="F120" s="102">
        <f>VLOOKUP(A120,[1]PN!B114:C2011, 2, FALSE)</f>
        <v>8982.2900000000009</v>
      </c>
      <c r="G120" s="180">
        <f t="shared" si="5"/>
        <v>-0.45572899561247748</v>
      </c>
    </row>
    <row r="121" spans="1:7">
      <c r="A121" s="182" t="s">
        <v>1784</v>
      </c>
      <c r="B121" s="32" t="str">
        <f>VLOOKUP(A121,[1]PN!B115:D2012,3, FALSE)</f>
        <v>Photoconductor Unit (Multi-Pack)</v>
      </c>
      <c r="C121" s="33">
        <v>1711.0800000000002</v>
      </c>
      <c r="D121" s="269">
        <f t="shared" si="3"/>
        <v>1796.6340000000002</v>
      </c>
      <c r="E121" s="269">
        <f t="shared" si="4"/>
        <v>2012.2300800000005</v>
      </c>
      <c r="F121" s="102">
        <f>VLOOKUP(A121,[1]PN!B115:C2012, 2, FALSE)</f>
        <v>3152.64</v>
      </c>
      <c r="G121" s="180">
        <f t="shared" si="5"/>
        <v>-0.45725487210718629</v>
      </c>
    </row>
    <row r="122" spans="1:7">
      <c r="A122" s="182" t="s">
        <v>1785</v>
      </c>
      <c r="B122" s="32" t="str">
        <f>VLOOKUP(A122,[1]PN!B116:D2013,3, FALSE)</f>
        <v>Waste Toner Box</v>
      </c>
      <c r="C122" s="33">
        <v>162.96</v>
      </c>
      <c r="D122" s="269">
        <f t="shared" si="3"/>
        <v>171.108</v>
      </c>
      <c r="E122" s="269">
        <f t="shared" si="4"/>
        <v>191.64096000000004</v>
      </c>
      <c r="F122" s="102">
        <f>VLOOKUP(A122,[1]PN!B116:C2013, 2, FALSE)</f>
        <v>246.36</v>
      </c>
      <c r="G122" s="180">
        <f t="shared" si="5"/>
        <v>-0.33852898197759379</v>
      </c>
    </row>
    <row r="123" spans="1:7">
      <c r="A123" s="182" t="s">
        <v>1937</v>
      </c>
      <c r="B123" s="32" t="str">
        <f>VLOOKUP(A123,[1]PN!B117:D2014,3, FALSE)</f>
        <v>Photoconductor Kit</v>
      </c>
      <c r="C123" s="33">
        <v>2851.8</v>
      </c>
      <c r="D123" s="269">
        <f t="shared" si="3"/>
        <v>2994.3900000000003</v>
      </c>
      <c r="E123" s="269">
        <f t="shared" si="4"/>
        <v>3353.7168000000006</v>
      </c>
      <c r="F123" s="102">
        <f>VLOOKUP(A123,[1]PN!B117:C2014, 2, FALSE)</f>
        <v>8110.65</v>
      </c>
      <c r="G123" s="180">
        <f t="shared" si="5"/>
        <v>-0.64838823028980408</v>
      </c>
    </row>
    <row r="124" spans="1:7">
      <c r="A124" s="182" t="s">
        <v>1939</v>
      </c>
      <c r="B124" s="32" t="str">
        <f>VLOOKUP(A124,[1]PN!B118:D2015,3, FALSE)</f>
        <v>Color Photoconductor Kit</v>
      </c>
      <c r="C124" s="33">
        <v>7333.2000000000007</v>
      </c>
      <c r="D124" s="269">
        <f t="shared" si="3"/>
        <v>7699.8600000000015</v>
      </c>
      <c r="E124" s="269">
        <f t="shared" si="4"/>
        <v>8623.843200000003</v>
      </c>
      <c r="F124" s="102">
        <f>VLOOKUP(A124,[1]PN!B118:C2015, 2, FALSE)</f>
        <v>24336.53</v>
      </c>
      <c r="G124" s="180">
        <f t="shared" si="5"/>
        <v>-0.69867520143586614</v>
      </c>
    </row>
    <row r="125" spans="1:7">
      <c r="A125" s="182" t="s">
        <v>1941</v>
      </c>
      <c r="B125" s="32" t="str">
        <f>VLOOKUP(A125,[1]PN!B119:D2016,3, FALSE)</f>
        <v>Waste Toner Bottle</v>
      </c>
      <c r="C125" s="33">
        <v>923.57580000000007</v>
      </c>
      <c r="D125" s="269">
        <f t="shared" si="3"/>
        <v>969.75459000000012</v>
      </c>
      <c r="E125" s="269">
        <f t="shared" si="4"/>
        <v>1086.1251408000003</v>
      </c>
      <c r="F125" s="102">
        <f>VLOOKUP(A125,[1]PN!B119:C2016, 2, FALSE)</f>
        <v>1032.1199999999999</v>
      </c>
      <c r="G125" s="180">
        <f t="shared" si="5"/>
        <v>-0.1051662597372397</v>
      </c>
    </row>
    <row r="126" spans="1:7">
      <c r="A126" s="182" t="s">
        <v>1932</v>
      </c>
      <c r="B126" s="32" t="str">
        <f>VLOOKUP(A126,[1]PN!B120:D2017,3, FALSE)</f>
        <v>C935 High Yield Black Toner Cartridge (38K)</v>
      </c>
      <c r="C126" s="33">
        <v>4888.8</v>
      </c>
      <c r="D126" s="269">
        <f t="shared" si="3"/>
        <v>5133.2400000000007</v>
      </c>
      <c r="E126" s="269">
        <f t="shared" si="4"/>
        <v>5749.2288000000017</v>
      </c>
      <c r="F126" s="102">
        <f>VLOOKUP(A126,[1]PN!B120:C2017, 2, FALSE)</f>
        <v>10323.709999999999</v>
      </c>
      <c r="G126" s="180">
        <f t="shared" si="5"/>
        <v>-0.52644930940524282</v>
      </c>
    </row>
    <row r="127" spans="1:7">
      <c r="A127" s="182" t="s">
        <v>1930</v>
      </c>
      <c r="B127" s="32" t="str">
        <f>VLOOKUP(A127,[1]PN!B121:D2018,3, FALSE)</f>
        <v>C935 High Yield Cyan Toner Cartridge (24K)</v>
      </c>
      <c r="C127" s="33">
        <v>8188.7400000000007</v>
      </c>
      <c r="D127" s="269">
        <f t="shared" si="3"/>
        <v>8598.1770000000015</v>
      </c>
      <c r="E127" s="269">
        <f t="shared" si="4"/>
        <v>9629.9582400000018</v>
      </c>
      <c r="F127" s="102">
        <f>VLOOKUP(A127,[1]PN!B121:C2018, 2, FALSE)</f>
        <v>13136.19</v>
      </c>
      <c r="G127" s="180">
        <f t="shared" si="5"/>
        <v>-0.37662746960876781</v>
      </c>
    </row>
    <row r="128" spans="1:7">
      <c r="A128" s="182" t="s">
        <v>2099</v>
      </c>
      <c r="B128" s="32" t="str">
        <f>VLOOKUP(A128,[1]PN!B122:D2019,3, FALSE)</f>
        <v>Extra High Yield Magenta Print Cartridge - 22K</v>
      </c>
      <c r="C128" s="33">
        <v>7414.68</v>
      </c>
      <c r="D128" s="269">
        <f t="shared" si="3"/>
        <v>7785.4140000000007</v>
      </c>
      <c r="E128" s="269">
        <f t="shared" si="4"/>
        <v>8719.6636800000015</v>
      </c>
      <c r="F128" s="102">
        <f>VLOOKUP(A128,[1]PN!B122:C2019, 2, FALSE)</f>
        <v>11353.32</v>
      </c>
      <c r="G128" s="180">
        <f t="shared" si="5"/>
        <v>-0.34691526355286378</v>
      </c>
    </row>
    <row r="129" spans="1:7">
      <c r="A129" s="182" t="s">
        <v>2101</v>
      </c>
      <c r="B129" s="32" t="str">
        <f>VLOOKUP(A129,[1]PN!B123:D2020,3, FALSE)</f>
        <v>Extra High Yield Yellow Print Cartridge - 22K</v>
      </c>
      <c r="C129" s="33">
        <v>7414.68</v>
      </c>
      <c r="D129" s="269">
        <f t="shared" si="3"/>
        <v>7785.4140000000007</v>
      </c>
      <c r="E129" s="269">
        <f t="shared" si="4"/>
        <v>8719.6636800000015</v>
      </c>
      <c r="F129" s="102">
        <f>VLOOKUP(A129,[1]PN!B123:C2020, 2, FALSE)</f>
        <v>11353.32</v>
      </c>
      <c r="G129" s="180">
        <f t="shared" si="5"/>
        <v>-0.34691526355286378</v>
      </c>
    </row>
    <row r="130" spans="1:7">
      <c r="A130" s="182" t="s">
        <v>1934</v>
      </c>
      <c r="B130" s="32" t="str">
        <f>VLOOKUP(A130,[1]PN!B124:D2021,3, FALSE)</f>
        <v>C935 High Yield Magenta Toner Cartridge (24K)</v>
      </c>
      <c r="C130" s="33">
        <v>8188.7400000000007</v>
      </c>
      <c r="D130" s="269">
        <f t="shared" si="3"/>
        <v>8598.1770000000015</v>
      </c>
      <c r="E130" s="269">
        <f t="shared" si="4"/>
        <v>9629.9582400000018</v>
      </c>
      <c r="F130" s="102">
        <f>VLOOKUP(A130,[1]PN!B124:C2021, 2, FALSE)</f>
        <v>13136.19</v>
      </c>
      <c r="G130" s="180">
        <f t="shared" si="5"/>
        <v>-0.37662746960876781</v>
      </c>
    </row>
    <row r="131" spans="1:7">
      <c r="A131" s="182" t="s">
        <v>1936</v>
      </c>
      <c r="B131" s="32" t="str">
        <f>VLOOKUP(A131,[1]PN!B125:D2022,3, FALSE)</f>
        <v>C935 High Yield Yellow Toner Cartridge (24K)</v>
      </c>
      <c r="C131" s="33">
        <v>8188.7400000000007</v>
      </c>
      <c r="D131" s="269">
        <f t="shared" si="3"/>
        <v>8598.1770000000015</v>
      </c>
      <c r="E131" s="269">
        <f t="shared" si="4"/>
        <v>9629.9582400000018</v>
      </c>
      <c r="F131" s="102">
        <f>VLOOKUP(A131,[1]PN!B125:C2022, 2, FALSE)</f>
        <v>13136.19</v>
      </c>
      <c r="G131" s="180">
        <f t="shared" si="5"/>
        <v>-0.37662746960876781</v>
      </c>
    </row>
    <row r="132" spans="1:7">
      <c r="A132" s="182" t="s">
        <v>1987</v>
      </c>
      <c r="B132" s="32" t="str">
        <f>VLOOKUP(A132,[1]PN!B126:D2023,3, FALSE)</f>
        <v>T65x 25K label cartridge</v>
      </c>
      <c r="C132" s="33">
        <v>4277.7</v>
      </c>
      <c r="D132" s="269">
        <f t="shared" si="3"/>
        <v>4491.585</v>
      </c>
      <c r="E132" s="269">
        <f t="shared" si="4"/>
        <v>5030.5752000000002</v>
      </c>
      <c r="F132" s="102">
        <f>VLOOKUP(A132,[1]PN!B126:C2023, 2, FALSE)</f>
        <v>11176.17</v>
      </c>
      <c r="G132" s="180">
        <f t="shared" si="5"/>
        <v>-0.6172481270417326</v>
      </c>
    </row>
    <row r="133" spans="1:7">
      <c r="A133" s="182" t="s">
        <v>1989</v>
      </c>
      <c r="B133" s="32" t="str">
        <f>VLOOKUP(A133,[1]PN!B127:D2024,3, FALSE)</f>
        <v>LexmarkT65x High Yield Return Program Print Cartridge</v>
      </c>
      <c r="C133" s="33">
        <v>4277.7</v>
      </c>
      <c r="D133" s="269">
        <f t="shared" si="3"/>
        <v>4491.585</v>
      </c>
      <c r="E133" s="269">
        <f t="shared" si="4"/>
        <v>5030.5752000000002</v>
      </c>
      <c r="F133" s="102">
        <f>VLOOKUP(A133,[1]PN!B127:C2024, 2, FALSE)</f>
        <v>11176.17</v>
      </c>
      <c r="G133" s="180">
        <f t="shared" si="5"/>
        <v>-0.6172481270417326</v>
      </c>
    </row>
    <row r="134" spans="1:7">
      <c r="A134" s="198" t="s">
        <v>2362</v>
      </c>
      <c r="B134" s="32" t="str">
        <f>VLOOKUP(A134,[1]PN!B128:D2025,3, FALSE)</f>
        <v>C925 Black Toner Cartridge High Regular</v>
      </c>
      <c r="C134" s="33">
        <v>2586.9900000000002</v>
      </c>
      <c r="D134" s="269">
        <f t="shared" si="3"/>
        <v>2716.3395000000005</v>
      </c>
      <c r="E134" s="269">
        <f t="shared" si="4"/>
        <v>3042.3002400000009</v>
      </c>
      <c r="F134" s="102">
        <f>VLOOKUP(A134,[1]PN!B128:C2025, 2, FALSE)</f>
        <v>4327.32</v>
      </c>
      <c r="G134" s="180">
        <f t="shared" si="5"/>
        <v>-0.40217270735697835</v>
      </c>
    </row>
    <row r="135" spans="1:7">
      <c r="A135" s="198" t="s">
        <v>2364</v>
      </c>
      <c r="B135" s="32" t="str">
        <f>VLOOKUP(A135,[1]PN!B129:D2026,3, FALSE)</f>
        <v>C925 Cyan Toner Cartridge High Regular</v>
      </c>
      <c r="C135" s="33">
        <v>5031.3900000000003</v>
      </c>
      <c r="D135" s="269">
        <f t="shared" si="3"/>
        <v>5282.9595000000008</v>
      </c>
      <c r="E135" s="269">
        <f t="shared" si="4"/>
        <v>5916.9146400000018</v>
      </c>
      <c r="F135" s="102">
        <f>VLOOKUP(A135,[1]PN!B129:C2026, 2, FALSE)</f>
        <v>6901.24</v>
      </c>
      <c r="G135" s="180">
        <f t="shared" si="5"/>
        <v>-0.27094406222649836</v>
      </c>
    </row>
    <row r="136" spans="1:7">
      <c r="A136" s="198" t="s">
        <v>2366</v>
      </c>
      <c r="B136" s="32" t="str">
        <f>VLOOKUP(A136,[1]PN!B130:D2027,3, FALSE)</f>
        <v>C925 Magenta Toner Cartridge High Regula</v>
      </c>
      <c r="C136" s="33">
        <v>5031.3900000000003</v>
      </c>
      <c r="D136" s="269">
        <f t="shared" ref="D136:D186" si="6">C136*1.05</f>
        <v>5282.9595000000008</v>
      </c>
      <c r="E136" s="269">
        <f t="shared" ref="E136:E186" si="7">D136*1.12</f>
        <v>5916.9146400000018</v>
      </c>
      <c r="F136" s="102">
        <f>VLOOKUP(A136,[1]PN!B130:C2027, 2, FALSE)</f>
        <v>6901.24</v>
      </c>
      <c r="G136" s="180">
        <f t="shared" ref="G136:G186" si="8">(C136-F136)/F136</f>
        <v>-0.27094406222649836</v>
      </c>
    </row>
    <row r="137" spans="1:7">
      <c r="A137" s="198" t="s">
        <v>2368</v>
      </c>
      <c r="B137" s="32" t="str">
        <f>VLOOKUP(A137,[1]PN!B131:D2028,3, FALSE)</f>
        <v>C925 Yellow Toner Cartridge High Regular</v>
      </c>
      <c r="C137" s="33">
        <v>5031.3900000000003</v>
      </c>
      <c r="D137" s="269">
        <f t="shared" si="6"/>
        <v>5282.9595000000008</v>
      </c>
      <c r="E137" s="269">
        <f t="shared" si="7"/>
        <v>5916.9146400000018</v>
      </c>
      <c r="F137" s="102">
        <f>VLOOKUP(A137,[1]PN!B131:C2028, 2, FALSE)</f>
        <v>6901.24</v>
      </c>
      <c r="G137" s="180">
        <f t="shared" si="8"/>
        <v>-0.27094406222649836</v>
      </c>
    </row>
    <row r="138" spans="1:7">
      <c r="A138" s="198" t="s">
        <v>2385</v>
      </c>
      <c r="B138" s="32" t="str">
        <f>VLOOKUP(A138,[1]PN!B132:D2029,3, FALSE)</f>
        <v>X925 Black Toner Cartridge High Regular</v>
      </c>
      <c r="C138" s="33">
        <v>2586.9900000000002</v>
      </c>
      <c r="D138" s="269">
        <f t="shared" si="6"/>
        <v>2716.3395000000005</v>
      </c>
      <c r="E138" s="269">
        <f t="shared" si="7"/>
        <v>3042.3002400000009</v>
      </c>
      <c r="F138" s="102">
        <f>VLOOKUP(A138,[1]PN!B132:C2029, 2, FALSE)</f>
        <v>3350.1</v>
      </c>
      <c r="G138" s="180">
        <f t="shared" si="8"/>
        <v>-0.22778723023193329</v>
      </c>
    </row>
    <row r="139" spans="1:7">
      <c r="A139" s="198" t="s">
        <v>2386</v>
      </c>
      <c r="B139" s="32" t="str">
        <f>VLOOKUP(A139,[1]PN!B133:D2030,3, FALSE)</f>
        <v>X925 Black Toner Cartridge High Regular</v>
      </c>
      <c r="C139" s="33">
        <v>5031.3900000000003</v>
      </c>
      <c r="D139" s="269">
        <f t="shared" si="6"/>
        <v>5282.9595000000008</v>
      </c>
      <c r="E139" s="269">
        <f t="shared" si="7"/>
        <v>5916.9146400000018</v>
      </c>
      <c r="F139" s="102">
        <f>VLOOKUP(A139,[1]PN!B133:C2030, 2, FALSE)</f>
        <v>4910.91</v>
      </c>
      <c r="G139" s="180">
        <f t="shared" si="8"/>
        <v>2.453313133411129E-2</v>
      </c>
    </row>
    <row r="140" spans="1:7">
      <c r="A140" s="198" t="s">
        <v>2388</v>
      </c>
      <c r="B140" s="32" t="str">
        <f>VLOOKUP(A140,[1]PN!B134:D2031,3, FALSE)</f>
        <v>X925 Cyan Toner Cartridge High Regular</v>
      </c>
      <c r="C140" s="33">
        <v>5031.3900000000003</v>
      </c>
      <c r="D140" s="269">
        <f t="shared" si="6"/>
        <v>5282.9595000000008</v>
      </c>
      <c r="E140" s="269">
        <f t="shared" si="7"/>
        <v>5916.9146400000018</v>
      </c>
      <c r="F140" s="102">
        <f>VLOOKUP(A140,[1]PN!B134:C2031, 2, FALSE)</f>
        <v>4910.91</v>
      </c>
      <c r="G140" s="180">
        <f t="shared" si="8"/>
        <v>2.453313133411129E-2</v>
      </c>
    </row>
    <row r="141" spans="1:7">
      <c r="A141" s="198" t="s">
        <v>2389</v>
      </c>
      <c r="B141" s="32" t="str">
        <f>VLOOKUP(A141,[1]PN!B135:D2032,3, FALSE)</f>
        <v>X925 Cyan Toner Cartridge High Regular</v>
      </c>
      <c r="C141" s="33">
        <v>5031.3900000000003</v>
      </c>
      <c r="D141" s="269">
        <f t="shared" si="6"/>
        <v>5282.9595000000008</v>
      </c>
      <c r="E141" s="269">
        <f t="shared" si="7"/>
        <v>5916.9146400000018</v>
      </c>
      <c r="F141" s="102">
        <f>VLOOKUP(A141,[1]PN!B135:C2032, 2, FALSE)</f>
        <v>4910.91</v>
      </c>
      <c r="G141" s="180">
        <f t="shared" si="8"/>
        <v>2.453313133411129E-2</v>
      </c>
    </row>
    <row r="142" spans="1:7">
      <c r="A142" s="198" t="s">
        <v>2370</v>
      </c>
      <c r="B142" s="32" t="str">
        <f>VLOOKUP(A142,[1]PN!B136:D2033,3, FALSE)</f>
        <v>C925 Black Imaging Unit Standard Regular</v>
      </c>
      <c r="C142" s="33">
        <v>2332.3650000000002</v>
      </c>
      <c r="D142" s="269">
        <f t="shared" si="6"/>
        <v>2448.9832500000002</v>
      </c>
      <c r="E142" s="269">
        <f t="shared" si="7"/>
        <v>2742.8612400000006</v>
      </c>
      <c r="F142" s="102">
        <f>VLOOKUP(A142,[1]PN!B136:C2033, 2, FALSE)</f>
        <v>2481.42</v>
      </c>
      <c r="G142" s="180">
        <f t="shared" si="8"/>
        <v>-6.006842856106577E-2</v>
      </c>
    </row>
    <row r="143" spans="1:7">
      <c r="A143" s="198" t="s">
        <v>2372</v>
      </c>
      <c r="B143" s="32" t="str">
        <f>VLOOKUP(A143,[1]PN!B137:D2034,3, FALSE)</f>
        <v>C925 Cyan Imaging Unit Standard Regular</v>
      </c>
      <c r="C143" s="33">
        <v>3211.9416000000001</v>
      </c>
      <c r="D143" s="269">
        <f t="shared" si="6"/>
        <v>3372.5386800000001</v>
      </c>
      <c r="E143" s="269">
        <f t="shared" si="7"/>
        <v>3777.2433216000004</v>
      </c>
      <c r="F143" s="102">
        <f>VLOOKUP(A143,[1]PN!B137:C2034, 2, FALSE)</f>
        <v>2698.23</v>
      </c>
      <c r="G143" s="180">
        <f t="shared" si="8"/>
        <v>0.19038836570640758</v>
      </c>
    </row>
    <row r="144" spans="1:7">
      <c r="A144" s="198" t="s">
        <v>2374</v>
      </c>
      <c r="B144" s="32" t="str">
        <f>VLOOKUP(A144,[1]PN!B138:D2035,3, FALSE)</f>
        <v>C925 Magenta Imaging Unit Standard Regul</v>
      </c>
      <c r="C144" s="33">
        <v>3211.9416000000001</v>
      </c>
      <c r="D144" s="269">
        <f t="shared" si="6"/>
        <v>3372.5386800000001</v>
      </c>
      <c r="E144" s="269">
        <f t="shared" si="7"/>
        <v>3777.2433216000004</v>
      </c>
      <c r="F144" s="102">
        <f>VLOOKUP(A144,[1]PN!B138:C2035, 2, FALSE)</f>
        <v>2698.23</v>
      </c>
      <c r="G144" s="180">
        <f t="shared" si="8"/>
        <v>0.19038836570640758</v>
      </c>
    </row>
    <row r="145" spans="1:7">
      <c r="A145" s="198" t="s">
        <v>2376</v>
      </c>
      <c r="B145" s="32" t="str">
        <f>VLOOKUP(A145,[1]PN!B139:D2036,3, FALSE)</f>
        <v>C925 Yellow Imaging Unit Standard Regula</v>
      </c>
      <c r="C145" s="33">
        <v>3211.9416000000001</v>
      </c>
      <c r="D145" s="269">
        <f t="shared" si="6"/>
        <v>3372.5386800000001</v>
      </c>
      <c r="E145" s="269">
        <f t="shared" si="7"/>
        <v>3777.2433216000004</v>
      </c>
      <c r="F145" s="102">
        <f>VLOOKUP(A145,[1]PN!B139:C2036, 2, FALSE)</f>
        <v>2698.23</v>
      </c>
      <c r="G145" s="180">
        <f t="shared" si="8"/>
        <v>0.19038836570640758</v>
      </c>
    </row>
    <row r="146" spans="1:7">
      <c r="A146" s="198" t="s">
        <v>2378</v>
      </c>
      <c r="B146" s="32" t="str">
        <f>VLOOKUP(A146,[1]PN!B140:D2037,3, FALSE)</f>
        <v>C925 Waste Container Other Supplies Stan</v>
      </c>
      <c r="C146" s="33">
        <v>1049.4624000000001</v>
      </c>
      <c r="D146" s="269">
        <f t="shared" si="6"/>
        <v>1101.9355200000002</v>
      </c>
      <c r="E146" s="269">
        <f t="shared" si="7"/>
        <v>1234.1677824000003</v>
      </c>
      <c r="F146" s="102">
        <f>VLOOKUP(A146,[1]PN!B140:C2037, 2, FALSE)</f>
        <v>322.73</v>
      </c>
      <c r="G146" s="180">
        <f t="shared" si="8"/>
        <v>2.2518278437083632</v>
      </c>
    </row>
    <row r="147" spans="1:7">
      <c r="A147" s="198" t="s">
        <v>1306</v>
      </c>
      <c r="B147" s="32" t="str">
        <f>VLOOKUP(A147,[1]PN!B141:D2038,3, FALSE)</f>
        <v>Black Extra High Yield Print Cartridge</v>
      </c>
      <c r="C147" s="33">
        <v>4300.5144</v>
      </c>
      <c r="D147" s="269">
        <f t="shared" si="6"/>
        <v>4515.5401200000006</v>
      </c>
      <c r="E147" s="269">
        <f t="shared" si="7"/>
        <v>5057.4049344000014</v>
      </c>
      <c r="F147" s="102">
        <f>VLOOKUP(A147,[1]PN!B141:C2038, 2, FALSE)</f>
        <v>2161.7800000000002</v>
      </c>
      <c r="G147" s="180">
        <f t="shared" si="8"/>
        <v>0.98933952576117812</v>
      </c>
    </row>
    <row r="148" spans="1:7">
      <c r="A148" s="198" t="s">
        <v>1307</v>
      </c>
      <c r="B148" s="32" t="str">
        <f>VLOOKUP(A148,[1]PN!B142:D2039,3, FALSE)</f>
        <v>Cyan Extra High Yield Print Cartridge</v>
      </c>
      <c r="C148" s="33">
        <v>8088.9270000000006</v>
      </c>
      <c r="D148" s="269">
        <f t="shared" si="6"/>
        <v>8493.3733500000017</v>
      </c>
      <c r="E148" s="269">
        <f t="shared" si="7"/>
        <v>9512.5781520000019</v>
      </c>
      <c r="F148" s="102">
        <f>VLOOKUP(A148,[1]PN!B142:C2039, 2, FALSE)</f>
        <v>12648.06</v>
      </c>
      <c r="G148" s="180">
        <f t="shared" si="8"/>
        <v>-0.360461050943781</v>
      </c>
    </row>
    <row r="149" spans="1:7">
      <c r="A149" s="198" t="s">
        <v>1308</v>
      </c>
      <c r="B149" s="32" t="str">
        <f>VLOOKUP(A149,[1]PN!B143:D2040,3, FALSE)</f>
        <v>Magenta Extra High Yield Print Cartridge</v>
      </c>
      <c r="C149" s="33">
        <v>8088.9270000000006</v>
      </c>
      <c r="D149" s="269">
        <f t="shared" si="6"/>
        <v>8493.3733500000017</v>
      </c>
      <c r="E149" s="269">
        <f t="shared" si="7"/>
        <v>9512.5781520000019</v>
      </c>
      <c r="F149" s="102">
        <f>VLOOKUP(A149,[1]PN!B143:C2040, 2, FALSE)</f>
        <v>12648.06</v>
      </c>
      <c r="G149" s="180">
        <f t="shared" si="8"/>
        <v>-0.360461050943781</v>
      </c>
    </row>
    <row r="150" spans="1:7">
      <c r="A150" s="198" t="s">
        <v>1309</v>
      </c>
      <c r="B150" s="32" t="str">
        <f>VLOOKUP(A150,[1]PN!B144:D2041,3, FALSE)</f>
        <v>Yellow Extra High Yield Print Cartridge</v>
      </c>
      <c r="C150" s="33">
        <v>8088.9270000000006</v>
      </c>
      <c r="D150" s="269">
        <f t="shared" si="6"/>
        <v>8493.3733500000017</v>
      </c>
      <c r="E150" s="269">
        <f t="shared" si="7"/>
        <v>9512.5781520000019</v>
      </c>
      <c r="F150" s="102">
        <f>VLOOKUP(A150,[1]PN!B144:C2041, 2, FALSE)</f>
        <v>12648.06</v>
      </c>
      <c r="G150" s="180">
        <f t="shared" si="8"/>
        <v>-0.360461050943781</v>
      </c>
    </row>
    <row r="151" spans="1:7">
      <c r="A151" s="198" t="s">
        <v>1299</v>
      </c>
      <c r="B151" s="32" t="str">
        <f>VLOOKUP(A151,[1]PN!B145:D2042,3, FALSE)</f>
        <v>1-Pack Photoconductor Unit</v>
      </c>
      <c r="C151" s="33">
        <v>6172.1100000000006</v>
      </c>
      <c r="D151" s="269">
        <f t="shared" si="6"/>
        <v>6480.7155000000012</v>
      </c>
      <c r="E151" s="269">
        <f t="shared" si="7"/>
        <v>7258.4013600000017</v>
      </c>
      <c r="F151" s="102">
        <f>VLOOKUP(A151,[1]PN!B145:C2042, 2, FALSE)</f>
        <v>6565.81</v>
      </c>
      <c r="G151" s="180">
        <f t="shared" si="8"/>
        <v>-5.9962137192516959E-2</v>
      </c>
    </row>
    <row r="152" spans="1:7">
      <c r="A152" s="198" t="s">
        <v>1300</v>
      </c>
      <c r="B152" s="32" t="str">
        <f>VLOOKUP(A152,[1]PN!B146:D2043,3, FALSE)</f>
        <v>3-Pack Photoconductor Kit</v>
      </c>
      <c r="C152" s="33">
        <v>17943.933000000001</v>
      </c>
      <c r="D152" s="269">
        <f t="shared" si="6"/>
        <v>18841.129650000003</v>
      </c>
      <c r="E152" s="269">
        <f t="shared" si="7"/>
        <v>21102.065208000004</v>
      </c>
      <c r="F152" s="102">
        <f>VLOOKUP(A152,[1]PN!B146:C2043, 2, FALSE)</f>
        <v>19697.830000000002</v>
      </c>
      <c r="G152" s="180">
        <f t="shared" si="8"/>
        <v>-8.9040112540315394E-2</v>
      </c>
    </row>
    <row r="153" spans="1:7">
      <c r="A153" s="198" t="s">
        <v>1301</v>
      </c>
      <c r="B153" s="32" t="str">
        <f>VLOOKUP(A153,[1]PN!B147:D2044,3, FALSE)</f>
        <v>Waste Toner Bottle</v>
      </c>
      <c r="C153" s="33">
        <v>923.57580000000007</v>
      </c>
      <c r="D153" s="269">
        <f t="shared" si="6"/>
        <v>969.75459000000012</v>
      </c>
      <c r="E153" s="269">
        <f t="shared" si="7"/>
        <v>1086.1251408000003</v>
      </c>
      <c r="F153" s="102">
        <f>VLOOKUP(A153,[1]PN!B147:C2044, 2, FALSE)</f>
        <v>792.02</v>
      </c>
      <c r="G153" s="180">
        <f t="shared" si="8"/>
        <v>0.1661016135956164</v>
      </c>
    </row>
    <row r="154" spans="1:7">
      <c r="A154" s="198" t="s">
        <v>1295</v>
      </c>
      <c r="B154" s="32" t="str">
        <f>VLOOKUP(A154,[1]PN!B148:D2045,3, FALSE)</f>
        <v>Black Extra High Yield Print Cartridge</v>
      </c>
      <c r="C154" s="33">
        <v>4300.5144</v>
      </c>
      <c r="D154" s="269">
        <f t="shared" si="6"/>
        <v>4515.5401200000006</v>
      </c>
      <c r="E154" s="269">
        <f t="shared" si="7"/>
        <v>5057.4049344000014</v>
      </c>
      <c r="F154" s="102">
        <f>VLOOKUP(A154,[1]PN!B148:C2045, 2, FALSE)</f>
        <v>11264.96</v>
      </c>
      <c r="G154" s="180">
        <f t="shared" si="8"/>
        <v>-0.61823970968383368</v>
      </c>
    </row>
    <row r="155" spans="1:7">
      <c r="A155" s="198" t="s">
        <v>1296</v>
      </c>
      <c r="B155" s="32" t="str">
        <f>VLOOKUP(A155,[1]PN!B149:D2046,3, FALSE)</f>
        <v>Cyan Extra High Yield Print Cartridge</v>
      </c>
      <c r="C155" s="33">
        <v>8088.9270000000006</v>
      </c>
      <c r="D155" s="269">
        <f t="shared" si="6"/>
        <v>8493.3733500000017</v>
      </c>
      <c r="E155" s="269">
        <f t="shared" si="7"/>
        <v>9512.5781520000019</v>
      </c>
      <c r="F155" s="102">
        <f>VLOOKUP(A155,[1]PN!B149:C2046, 2, FALSE)</f>
        <v>12648.06</v>
      </c>
      <c r="G155" s="180">
        <f t="shared" si="8"/>
        <v>-0.360461050943781</v>
      </c>
    </row>
    <row r="156" spans="1:7">
      <c r="A156" s="198" t="s">
        <v>1297</v>
      </c>
      <c r="B156" s="32" t="str">
        <f>VLOOKUP(A156,[1]PN!B150:D2047,3, FALSE)</f>
        <v>Magenta Extra High Yield Print Cartridge</v>
      </c>
      <c r="C156" s="33">
        <v>8088.9270000000006</v>
      </c>
      <c r="D156" s="269">
        <f t="shared" si="6"/>
        <v>8493.3733500000017</v>
      </c>
      <c r="E156" s="269">
        <f t="shared" si="7"/>
        <v>9512.5781520000019</v>
      </c>
      <c r="F156" s="102">
        <f>VLOOKUP(A156,[1]PN!B150:C2047, 2, FALSE)</f>
        <v>12648.06</v>
      </c>
      <c r="G156" s="180">
        <f t="shared" si="8"/>
        <v>-0.360461050943781</v>
      </c>
    </row>
    <row r="157" spans="1:7">
      <c r="A157" s="198" t="s">
        <v>1298</v>
      </c>
      <c r="B157" s="32" t="str">
        <f>VLOOKUP(A157,[1]PN!B151:D2048,3, FALSE)</f>
        <v>Yellow Extra High Yield Print Cartridge</v>
      </c>
      <c r="C157" s="33">
        <v>8088.9270000000006</v>
      </c>
      <c r="D157" s="269">
        <f t="shared" si="6"/>
        <v>8493.3733500000017</v>
      </c>
      <c r="E157" s="269">
        <f t="shared" si="7"/>
        <v>9512.5781520000019</v>
      </c>
      <c r="F157" s="102">
        <f>VLOOKUP(A157,[1]PN!B151:C2048, 2, FALSE)</f>
        <v>12648.06</v>
      </c>
      <c r="G157" s="180">
        <f t="shared" si="8"/>
        <v>-0.360461050943781</v>
      </c>
    </row>
    <row r="158" spans="1:7">
      <c r="A158" s="198" t="s">
        <v>1791</v>
      </c>
      <c r="B158" s="32" t="str">
        <f>VLOOKUP(A158,[1]PN!B152:D2049,3, FALSE)</f>
        <v>C736 Magenta High Yield Return Program Print Cartridge (10k)</v>
      </c>
      <c r="C158" s="33">
        <v>4888.8</v>
      </c>
      <c r="D158" s="269">
        <f t="shared" si="6"/>
        <v>5133.2400000000007</v>
      </c>
      <c r="E158" s="269">
        <f t="shared" si="7"/>
        <v>5749.2288000000017</v>
      </c>
      <c r="F158" s="102">
        <f>VLOOKUP(A158,[1]PN!B152:C2049, 2, FALSE)</f>
        <v>8982.2900000000009</v>
      </c>
      <c r="G158" s="180">
        <f t="shared" si="8"/>
        <v>-0.45572899561247748</v>
      </c>
    </row>
    <row r="159" spans="1:7">
      <c r="A159" s="198" t="s">
        <v>1793</v>
      </c>
      <c r="B159" s="32" t="str">
        <f>VLOOKUP(A159,[1]PN!B153:D2050,3, FALSE)</f>
        <v>C736 Yellow High Yield Return Program Print Cartridge (10k)</v>
      </c>
      <c r="C159" s="33">
        <v>4888.8</v>
      </c>
      <c r="D159" s="269">
        <f t="shared" si="6"/>
        <v>5133.2400000000007</v>
      </c>
      <c r="E159" s="269">
        <f t="shared" si="7"/>
        <v>5749.2288000000017</v>
      </c>
      <c r="F159" s="102">
        <f>VLOOKUP(A159,[1]PN!B153:C2050, 2, FALSE)</f>
        <v>8982.2900000000009</v>
      </c>
      <c r="G159" s="180">
        <f t="shared" si="8"/>
        <v>-0.45572899561247748</v>
      </c>
    </row>
    <row r="160" spans="1:7">
      <c r="A160" s="198" t="s">
        <v>2459</v>
      </c>
      <c r="B160" s="32" t="str">
        <f>VLOOKUP(A160,[1]PN!B154:D2051,3, FALSE)</f>
        <v>Black Extra High Yield Return Program toner Cartridge 12k</v>
      </c>
      <c r="C160" s="33">
        <v>3992.52</v>
      </c>
      <c r="D160" s="269">
        <f t="shared" si="6"/>
        <v>4192.1459999999997</v>
      </c>
      <c r="E160" s="269">
        <f t="shared" si="7"/>
        <v>4695.20352</v>
      </c>
      <c r="F160" s="102">
        <f>VLOOKUP(A160,[1]PN!B154:C2051, 2, FALSE)</f>
        <v>4902.1000000000004</v>
      </c>
      <c r="G160" s="180">
        <f t="shared" si="8"/>
        <v>-0.18554905040696851</v>
      </c>
    </row>
    <row r="161" spans="1:7">
      <c r="A161" s="198" t="s">
        <v>2469</v>
      </c>
      <c r="B161" s="32" t="str">
        <f>VLOOKUP(A161,[1]PN!B155:D2052,3, FALSE)</f>
        <v>Magenta  High Yield Return Program toner cartridge 10k</v>
      </c>
      <c r="C161" s="33">
        <v>4888.8</v>
      </c>
      <c r="D161" s="269">
        <f t="shared" si="6"/>
        <v>5133.2400000000007</v>
      </c>
      <c r="E161" s="269">
        <f t="shared" si="7"/>
        <v>5749.2288000000017</v>
      </c>
      <c r="F161" s="102">
        <f>VLOOKUP(A161,[1]PN!B155:C2052, 2, FALSE)</f>
        <v>5871.8226692506487</v>
      </c>
      <c r="G161" s="180">
        <f t="shared" si="8"/>
        <v>-0.16741354850488019</v>
      </c>
    </row>
    <row r="162" spans="1:7">
      <c r="A162" s="198" t="s">
        <v>2467</v>
      </c>
      <c r="B162" s="32" t="str">
        <f>VLOOKUP(A162,[1]PN!B156:D2053,3, FALSE)</f>
        <v>Cyan High Yield Return Program toner cartridge 10k</v>
      </c>
      <c r="C162" s="33">
        <v>4888.8</v>
      </c>
      <c r="D162" s="269">
        <f t="shared" si="6"/>
        <v>5133.2400000000007</v>
      </c>
      <c r="E162" s="269">
        <f t="shared" si="7"/>
        <v>5749.2288000000017</v>
      </c>
      <c r="F162" s="102">
        <f>VLOOKUP(A162,[1]PN!B156:C2053, 2, FALSE)</f>
        <v>5871.8226692506487</v>
      </c>
      <c r="G162" s="180">
        <f t="shared" si="8"/>
        <v>-0.16741354850488019</v>
      </c>
    </row>
    <row r="163" spans="1:7">
      <c r="A163" s="198" t="s">
        <v>2559</v>
      </c>
      <c r="B163" s="32" t="str">
        <f>VLOOKUP(A163,[1]PN!B157:D2054,3, FALSE)</f>
        <v>Yellow  High Yield Return Program toner cartridge 10k</v>
      </c>
      <c r="C163" s="33">
        <v>4888.8</v>
      </c>
      <c r="D163" s="269">
        <f t="shared" si="6"/>
        <v>5133.2400000000007</v>
      </c>
      <c r="E163" s="269">
        <f t="shared" si="7"/>
        <v>5749.2288000000017</v>
      </c>
      <c r="F163" s="102">
        <f>VLOOKUP(A163,[1]PN!B157:C2054, 2, FALSE)</f>
        <v>5871.8226692506487</v>
      </c>
      <c r="G163" s="180">
        <f t="shared" si="8"/>
        <v>-0.16741354850488019</v>
      </c>
    </row>
    <row r="164" spans="1:7">
      <c r="A164" s="198" t="s">
        <v>2484</v>
      </c>
      <c r="B164" s="32" t="str">
        <f>VLOOKUP(A164,[1]PN!B158:D2055,3, FALSE)</f>
        <v>Black Extra High Yield Return Program toner Cartridge 12k</v>
      </c>
      <c r="C164" s="33">
        <v>3992.52</v>
      </c>
      <c r="D164" s="269">
        <f t="shared" si="6"/>
        <v>4192.1459999999997</v>
      </c>
      <c r="E164" s="269">
        <f t="shared" si="7"/>
        <v>4695.20352</v>
      </c>
      <c r="F164" s="102">
        <f>VLOOKUP(A164,[1]PN!B158:C2055, 2, FALSE)</f>
        <v>4902.1000000000004</v>
      </c>
      <c r="G164" s="180">
        <f t="shared" si="8"/>
        <v>-0.18554905040696851</v>
      </c>
    </row>
    <row r="165" spans="1:7">
      <c r="A165" s="198" t="s">
        <v>2488</v>
      </c>
      <c r="B165" s="32" t="str">
        <f>VLOOKUP(A165,[1]PN!B159:D2056,3, FALSE)</f>
        <v>Cyan High Yield Return Program toner cartridge 10k</v>
      </c>
      <c r="C165" s="33">
        <v>4888.8</v>
      </c>
      <c r="D165" s="269">
        <f t="shared" si="6"/>
        <v>5133.2400000000007</v>
      </c>
      <c r="E165" s="269">
        <f t="shared" si="7"/>
        <v>5749.2288000000017</v>
      </c>
      <c r="F165" s="102">
        <f>VLOOKUP(A165,[1]PN!B159:C2056, 2, FALSE)</f>
        <v>5871.8226692506487</v>
      </c>
      <c r="G165" s="180">
        <f t="shared" si="8"/>
        <v>-0.16741354850488019</v>
      </c>
    </row>
    <row r="166" spans="1:7">
      <c r="A166" s="198" t="s">
        <v>2489</v>
      </c>
      <c r="B166" s="32" t="str">
        <f>VLOOKUP(A166,[1]PN!B160:D2057,3, FALSE)</f>
        <v>Magenta  High Yield Return Program toner cartridge 10k</v>
      </c>
      <c r="C166" s="33">
        <v>4888.8</v>
      </c>
      <c r="D166" s="269">
        <f t="shared" si="6"/>
        <v>5133.2400000000007</v>
      </c>
      <c r="E166" s="269">
        <f t="shared" si="7"/>
        <v>5749.2288000000017</v>
      </c>
      <c r="F166" s="102">
        <f>VLOOKUP(A166,[1]PN!B160:C2057, 2, FALSE)</f>
        <v>5871.8226692506487</v>
      </c>
      <c r="G166" s="180">
        <f t="shared" si="8"/>
        <v>-0.16741354850488019</v>
      </c>
    </row>
    <row r="167" spans="1:7">
      <c r="A167" s="198" t="s">
        <v>2490</v>
      </c>
      <c r="B167" s="32" t="str">
        <f>VLOOKUP(A167,[1]PN!B161:D2058,3, FALSE)</f>
        <v>Yellow  High Yield Return Program toner cartridge 10k</v>
      </c>
      <c r="C167" s="33">
        <v>4888.8</v>
      </c>
      <c r="D167" s="269">
        <f t="shared" si="6"/>
        <v>5133.2400000000007</v>
      </c>
      <c r="E167" s="269">
        <f t="shared" si="7"/>
        <v>5749.2288000000017</v>
      </c>
      <c r="F167" s="102">
        <f>VLOOKUP(A167,[1]PN!B161:C2058, 2, FALSE)</f>
        <v>5871.8226692506487</v>
      </c>
      <c r="G167" s="180">
        <f t="shared" si="8"/>
        <v>-0.16741354850488019</v>
      </c>
    </row>
    <row r="168" spans="1:7">
      <c r="A168" s="198" t="s">
        <v>1413</v>
      </c>
      <c r="B168" s="32" t="str">
        <f>VLOOKUP(A168,[1]PN!B162:D2059,3, FALSE)</f>
        <v>C750/C752/C760/C762 Waste Toner Container</v>
      </c>
      <c r="C168" s="33">
        <v>162.96</v>
      </c>
      <c r="D168" s="269">
        <f t="shared" si="6"/>
        <v>171.108</v>
      </c>
      <c r="E168" s="269">
        <f t="shared" si="7"/>
        <v>191.64096000000004</v>
      </c>
      <c r="F168" s="102">
        <f>VLOOKUP(A168,[1]PN!B162:C2059, 2, FALSE)</f>
        <v>393.09</v>
      </c>
      <c r="G168" s="180">
        <f t="shared" si="8"/>
        <v>-0.58543844921010446</v>
      </c>
    </row>
    <row r="169" spans="1:7">
      <c r="A169" s="198" t="s">
        <v>2510</v>
      </c>
      <c r="B169" s="32" t="str">
        <f>VLOOKUP(A169,[1]PN!B163:D2060,3, FALSE)</f>
        <v>Black Extra High Yield Return Program 10k</v>
      </c>
      <c r="C169" s="33">
        <v>2500.6212</v>
      </c>
      <c r="D169" s="269">
        <f t="shared" si="6"/>
        <v>2625.6522600000003</v>
      </c>
      <c r="E169" s="269">
        <f t="shared" si="7"/>
        <v>2940.7305312000008</v>
      </c>
      <c r="F169" s="102">
        <f>VLOOKUP(A169,[1]PN!B163:C2060, 2, FALSE)</f>
        <v>5726.85</v>
      </c>
      <c r="G169" s="180">
        <f t="shared" si="8"/>
        <v>-0.56335137117263423</v>
      </c>
    </row>
    <row r="170" spans="1:7">
      <c r="A170" s="198" t="s">
        <v>1310</v>
      </c>
      <c r="B170" s="32" t="str">
        <f>VLOOKUP(A170,[1]PN!B164:D2061,3, FALSE)</f>
        <v>Imaging Unit Return Program 60k</v>
      </c>
      <c r="C170" s="33">
        <v>1082.8692000000001</v>
      </c>
      <c r="D170" s="269">
        <f t="shared" si="6"/>
        <v>1137.0126600000001</v>
      </c>
      <c r="E170" s="269">
        <f t="shared" si="7"/>
        <v>1273.4541792000002</v>
      </c>
      <c r="F170" s="102">
        <f>VLOOKUP(A170,[1]PN!B164:C2061, 2, FALSE)</f>
        <v>1080.21</v>
      </c>
      <c r="G170" s="180">
        <f t="shared" si="8"/>
        <v>2.4617435498653552E-3</v>
      </c>
    </row>
    <row r="171" spans="1:7">
      <c r="A171" s="198" t="s">
        <v>46</v>
      </c>
      <c r="B171" s="32" t="str">
        <f>VLOOKUP(A171,[1]PN!B165:D2062,3, FALSE)</f>
        <v>Black Extra High Yield Return Program toner 45k</v>
      </c>
      <c r="C171" s="33">
        <v>7638.75</v>
      </c>
      <c r="D171" s="269">
        <f t="shared" si="6"/>
        <v>8020.6875</v>
      </c>
      <c r="E171" s="269">
        <f t="shared" si="7"/>
        <v>8983.17</v>
      </c>
      <c r="F171" s="102">
        <f>VLOOKUP(A171,[1]PN!B165:C2062, 2, FALSE)</f>
        <v>13509.48</v>
      </c>
      <c r="G171" s="180">
        <f t="shared" si="8"/>
        <v>-0.43456372858170705</v>
      </c>
    </row>
    <row r="172" spans="1:7">
      <c r="A172" s="198" t="s">
        <v>2517</v>
      </c>
      <c r="B172" s="32" t="str">
        <f>VLOOKUP(A172,[1]PN!B166:D2063,3, FALSE)</f>
        <v>Black Extra High Yield Return Program 20k</v>
      </c>
      <c r="C172" s="33">
        <v>4997.5758000000005</v>
      </c>
      <c r="D172" s="269">
        <f t="shared" si="6"/>
        <v>5247.4545900000012</v>
      </c>
      <c r="E172" s="269">
        <f t="shared" si="7"/>
        <v>5877.149140800002</v>
      </c>
      <c r="F172" s="102">
        <f>VLOOKUP(A172,[1]PN!B166:C2063, 2, FALSE)</f>
        <v>8625.5400000000009</v>
      </c>
      <c r="G172" s="180">
        <f t="shared" si="8"/>
        <v>-0.42060719676681113</v>
      </c>
    </row>
    <row r="173" spans="1:7">
      <c r="A173" s="198" t="s">
        <v>49</v>
      </c>
      <c r="B173" s="32" t="str">
        <f>VLOOKUP(A173,[1]PN!B167:D2064,3, FALSE)</f>
        <v>Black Extra High Yield Return Program toner 45k</v>
      </c>
      <c r="C173" s="33">
        <v>8402.625</v>
      </c>
      <c r="D173" s="269">
        <f t="shared" si="6"/>
        <v>8822.7562500000004</v>
      </c>
      <c r="E173" s="269">
        <f t="shared" si="7"/>
        <v>9881.487000000001</v>
      </c>
      <c r="F173" s="102">
        <f>VLOOKUP(A173,[1]PN!B167:C2064, 2, FALSE)</f>
        <v>13509.48</v>
      </c>
      <c r="G173" s="180">
        <f t="shared" si="8"/>
        <v>-0.37802010143987774</v>
      </c>
    </row>
    <row r="174" spans="1:7">
      <c r="A174" s="198" t="s">
        <v>86</v>
      </c>
      <c r="B174" s="32" t="str">
        <f>VLOOKUP(A174,[1]PN!B168:D2065,3, FALSE)</f>
        <v>Black Extra High Yield Return Program 8k</v>
      </c>
      <c r="C174" s="33">
        <v>3150.4241999999999</v>
      </c>
      <c r="D174" s="269">
        <f t="shared" si="6"/>
        <v>3307.9454100000003</v>
      </c>
      <c r="E174" s="269">
        <f t="shared" si="7"/>
        <v>3704.8988592000005</v>
      </c>
      <c r="F174" s="102">
        <f>VLOOKUP(A174,[1]PN!B168:C2065, 2, FALSE)</f>
        <v>3763.23</v>
      </c>
      <c r="G174" s="180">
        <f t="shared" si="8"/>
        <v>-0.16284037914238569</v>
      </c>
    </row>
    <row r="175" spans="1:7">
      <c r="A175" s="198" t="s">
        <v>88</v>
      </c>
      <c r="B175" s="32" t="str">
        <f>VLOOKUP(A175,[1]PN!B169:D2066,3, FALSE)</f>
        <v>Cyan Extra High Yield Return Program 4k</v>
      </c>
      <c r="C175" s="33">
        <v>2240.7000000000003</v>
      </c>
      <c r="D175" s="269">
        <f t="shared" si="6"/>
        <v>2352.7350000000006</v>
      </c>
      <c r="E175" s="269">
        <f t="shared" si="7"/>
        <v>2635.063200000001</v>
      </c>
      <c r="F175" s="102">
        <f>VLOOKUP(A175,[1]PN!B169:C2066, 2, FALSE)</f>
        <v>3810.27</v>
      </c>
      <c r="G175" s="180">
        <f t="shared" si="8"/>
        <v>-0.41193143792959547</v>
      </c>
    </row>
    <row r="176" spans="1:7">
      <c r="A176" s="198" t="s">
        <v>90</v>
      </c>
      <c r="B176" s="32" t="str">
        <f>VLOOKUP(A176,[1]PN!B170:D2067,3, FALSE)</f>
        <v>Magenta Extra High Yield Return Program 4k</v>
      </c>
      <c r="C176" s="33">
        <v>2240.7000000000003</v>
      </c>
      <c r="D176" s="269">
        <f t="shared" si="6"/>
        <v>2352.7350000000006</v>
      </c>
      <c r="E176" s="269">
        <f t="shared" si="7"/>
        <v>2635.063200000001</v>
      </c>
      <c r="F176" s="102">
        <f>VLOOKUP(A176,[1]PN!B170:C2067, 2, FALSE)</f>
        <v>3810.27</v>
      </c>
      <c r="G176" s="180">
        <f t="shared" si="8"/>
        <v>-0.41193143792959547</v>
      </c>
    </row>
    <row r="177" spans="1:7">
      <c r="A177" s="198" t="s">
        <v>92</v>
      </c>
      <c r="B177" s="32" t="str">
        <f>VLOOKUP(A177,[1]PN!B171:D2068,3, FALSE)</f>
        <v>Yellow Extra High Yield Return Program 4k</v>
      </c>
      <c r="C177" s="33">
        <v>2240.7000000000003</v>
      </c>
      <c r="D177" s="269">
        <f t="shared" si="6"/>
        <v>2352.7350000000006</v>
      </c>
      <c r="E177" s="269">
        <f t="shared" si="7"/>
        <v>2635.063200000001</v>
      </c>
      <c r="F177" s="102">
        <f>VLOOKUP(A177,[1]PN!B171:C2068, 2, FALSE)</f>
        <v>3810.27</v>
      </c>
      <c r="G177" s="180">
        <f t="shared" si="8"/>
        <v>-0.41193143792959547</v>
      </c>
    </row>
    <row r="178" spans="1:7">
      <c r="A178" s="198" t="s">
        <v>120</v>
      </c>
      <c r="B178" s="32" t="str">
        <f>VLOOKUP(A178,[1]PN!B172:D2069,3, FALSE)</f>
        <v>Black and Color Imaging Unit 40k</v>
      </c>
      <c r="C178" s="33">
        <v>7418.7539999999999</v>
      </c>
      <c r="D178" s="269">
        <f t="shared" si="6"/>
        <v>7789.6917000000003</v>
      </c>
      <c r="E178" s="269">
        <f t="shared" si="7"/>
        <v>8724.4547040000016</v>
      </c>
      <c r="F178" s="102">
        <f>VLOOKUP(A178,[1]PN!B172:C2069, 2, FALSE)</f>
        <v>7400.1</v>
      </c>
      <c r="G178" s="180">
        <f t="shared" si="8"/>
        <v>2.5207767462601238E-3</v>
      </c>
    </row>
    <row r="179" spans="1:7">
      <c r="A179" s="198" t="s">
        <v>2097</v>
      </c>
      <c r="B179" s="32" t="str">
        <f>VLOOKUP(A179,[1]PN!B173:D2070,3, FALSE)</f>
        <v>Extra High Yield Black Print Cartridge - 36K</v>
      </c>
      <c r="C179" s="33">
        <v>5091.2777999999998</v>
      </c>
      <c r="D179" s="269">
        <f t="shared" si="6"/>
        <v>5345.8416900000002</v>
      </c>
      <c r="E179" s="269">
        <f t="shared" si="7"/>
        <v>5987.3426928000008</v>
      </c>
      <c r="F179" s="102">
        <f>VLOOKUP(A179,[1]PN!B173:C2070, 2, FALSE)</f>
        <v>4961.34</v>
      </c>
      <c r="G179" s="180">
        <f t="shared" si="8"/>
        <v>2.619006155595055E-2</v>
      </c>
    </row>
    <row r="180" spans="1:7">
      <c r="A180" s="198" t="s">
        <v>1366</v>
      </c>
      <c r="B180" s="32" t="s">
        <v>2545</v>
      </c>
      <c r="C180" s="33">
        <v>6770.9880000000003</v>
      </c>
      <c r="D180" s="269">
        <f t="shared" si="6"/>
        <v>7109.5374000000002</v>
      </c>
      <c r="E180" s="269">
        <f t="shared" si="7"/>
        <v>7962.681888000001</v>
      </c>
      <c r="F180" s="102" t="e">
        <f>VLOOKUP(A180,[1]PN!B174:C2071, 2, FALSE)</f>
        <v>#N/A</v>
      </c>
      <c r="G180" s="180" t="e">
        <f t="shared" si="8"/>
        <v>#N/A</v>
      </c>
    </row>
    <row r="181" spans="1:7">
      <c r="A181" s="198" t="s">
        <v>2531</v>
      </c>
      <c r="B181" s="32" t="s">
        <v>2530</v>
      </c>
      <c r="C181" s="33">
        <v>9875.3760000000002</v>
      </c>
      <c r="D181" s="269">
        <f t="shared" si="6"/>
        <v>10369.1448</v>
      </c>
      <c r="E181" s="269">
        <f t="shared" si="7"/>
        <v>11613.442176</v>
      </c>
      <c r="F181" s="102" t="e">
        <f>VLOOKUP(A181,[1]PN!B175:C2072, 2, FALSE)</f>
        <v>#N/A</v>
      </c>
      <c r="G181" s="180" t="e">
        <f t="shared" si="8"/>
        <v>#N/A</v>
      </c>
    </row>
    <row r="182" spans="1:7">
      <c r="A182" s="198" t="s">
        <v>1339</v>
      </c>
      <c r="B182" s="32" t="s">
        <v>2529</v>
      </c>
      <c r="C182" s="33">
        <v>3153.2760000000003</v>
      </c>
      <c r="D182" s="269">
        <f t="shared" si="6"/>
        <v>3310.9398000000006</v>
      </c>
      <c r="E182" s="269">
        <f t="shared" si="7"/>
        <v>3708.2525760000008</v>
      </c>
      <c r="F182" s="102" t="e">
        <f>VLOOKUP(A182,[1]PN!B176:C2073, 2, FALSE)</f>
        <v>#N/A</v>
      </c>
      <c r="G182" s="180" t="e">
        <f t="shared" si="8"/>
        <v>#N/A</v>
      </c>
    </row>
    <row r="183" spans="1:7">
      <c r="A183" s="198" t="s">
        <v>2549</v>
      </c>
      <c r="B183" s="32" t="s">
        <v>3015</v>
      </c>
      <c r="C183" s="33">
        <v>4888.8</v>
      </c>
      <c r="D183" s="269">
        <f t="shared" si="6"/>
        <v>5133.2400000000007</v>
      </c>
      <c r="E183" s="269">
        <f t="shared" si="7"/>
        <v>5749.2288000000017</v>
      </c>
      <c r="F183" s="102" t="e">
        <f>VLOOKUP(A183,[1]PN!B177:C2074, 2, FALSE)</f>
        <v>#N/A</v>
      </c>
      <c r="G183" s="180" t="e">
        <f t="shared" si="8"/>
        <v>#N/A</v>
      </c>
    </row>
    <row r="184" spans="1:7">
      <c r="A184" s="198" t="s">
        <v>2546</v>
      </c>
      <c r="B184" s="32" t="s">
        <v>2547</v>
      </c>
      <c r="C184" s="33">
        <v>19481.868000000002</v>
      </c>
      <c r="D184" s="269">
        <f t="shared" si="6"/>
        <v>20455.961400000004</v>
      </c>
      <c r="E184" s="269">
        <f t="shared" si="7"/>
        <v>22910.676768000005</v>
      </c>
      <c r="F184" s="102" t="e">
        <f>VLOOKUP(A184,[1]PN!B178:C2075, 2, FALSE)</f>
        <v>#N/A</v>
      </c>
      <c r="G184" s="180" t="e">
        <f t="shared" si="8"/>
        <v>#N/A</v>
      </c>
    </row>
    <row r="185" spans="1:7">
      <c r="A185" s="198" t="s">
        <v>2534</v>
      </c>
      <c r="B185" s="32" t="s">
        <v>2533</v>
      </c>
      <c r="C185" s="33">
        <v>2273.2919999999999</v>
      </c>
      <c r="D185" s="269">
        <f t="shared" si="6"/>
        <v>2386.9566</v>
      </c>
      <c r="E185" s="269">
        <f t="shared" si="7"/>
        <v>2673.3913920000005</v>
      </c>
      <c r="F185" s="102" t="e">
        <f>VLOOKUP(A185,[1]PN!B179:C2076, 2, FALSE)</f>
        <v>#N/A</v>
      </c>
      <c r="G185" s="180" t="e">
        <f t="shared" si="8"/>
        <v>#N/A</v>
      </c>
    </row>
    <row r="186" spans="1:7">
      <c r="A186" s="198" t="s">
        <v>2536</v>
      </c>
      <c r="B186" s="32" t="s">
        <v>2535</v>
      </c>
      <c r="C186" s="33">
        <v>40325.674200000001</v>
      </c>
      <c r="D186" s="269">
        <f t="shared" si="6"/>
        <v>42341.957910000005</v>
      </c>
      <c r="E186" s="269">
        <f t="shared" si="7"/>
        <v>47422.992859200007</v>
      </c>
      <c r="F186" s="102" t="e">
        <f>VLOOKUP(A186,[1]PN!B180:C2077, 2, FALSE)</f>
        <v>#N/A</v>
      </c>
      <c r="G186" s="180" t="e">
        <f t="shared" si="8"/>
        <v>#N/A</v>
      </c>
    </row>
  </sheetData>
  <conditionalFormatting sqref="B180:B186">
    <cfRule type="cellIs" dxfId="101" priority="1" stopIfTrue="1" operator="greaterThan">
      <formula>0</formula>
    </cfRule>
    <cfRule type="expression" dxfId="100" priority="2" stopIfTrue="1">
      <formula>ISERROR($C180)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G80"/>
  <sheetViews>
    <sheetView workbookViewId="0">
      <selection activeCell="H5" sqref="H5"/>
    </sheetView>
  </sheetViews>
  <sheetFormatPr defaultColWidth="8.85546875" defaultRowHeight="15"/>
  <cols>
    <col min="1" max="1" width="16.42578125" customWidth="1"/>
    <col min="2" max="2" width="55.85546875" style="101" customWidth="1"/>
    <col min="3" max="5" width="19.140625" customWidth="1"/>
    <col min="6" max="6" width="0" hidden="1" customWidth="1"/>
    <col min="7" max="8" width="10.85546875" customWidth="1"/>
  </cols>
  <sheetData>
    <row r="1" spans="1:7" ht="15.75">
      <c r="A1" s="52" t="s">
        <v>1346</v>
      </c>
      <c r="B1" s="101" t="str">
        <f>Summary!B9</f>
        <v>Danone</v>
      </c>
    </row>
    <row r="2" spans="1:7">
      <c r="A2" s="50" t="s">
        <v>1347</v>
      </c>
      <c r="B2" s="166">
        <f>Summary!F9</f>
        <v>41430</v>
      </c>
    </row>
    <row r="3" spans="1:7">
      <c r="A3" s="50" t="s">
        <v>1348</v>
      </c>
      <c r="B3" s="101" t="str">
        <f>Summary!C9</f>
        <v>RUSY12044LAS - Missing New Cartridges</v>
      </c>
    </row>
    <row r="6" spans="1:7" ht="40.5">
      <c r="A6" s="110" t="s">
        <v>1288</v>
      </c>
      <c r="B6" s="110" t="s">
        <v>1289</v>
      </c>
      <c r="C6" s="178" t="s">
        <v>1344</v>
      </c>
      <c r="D6" s="178" t="s">
        <v>1345</v>
      </c>
      <c r="E6" s="178" t="s">
        <v>3124</v>
      </c>
      <c r="G6" s="113" t="s">
        <v>1371</v>
      </c>
    </row>
    <row r="7" spans="1:7">
      <c r="A7" s="109"/>
      <c r="B7" s="108"/>
      <c r="C7" s="107" t="s">
        <v>1290</v>
      </c>
      <c r="D7" s="107" t="s">
        <v>1290</v>
      </c>
      <c r="E7" s="107" t="s">
        <v>1290</v>
      </c>
    </row>
    <row r="8" spans="1:7">
      <c r="A8" s="179" t="s">
        <v>1018</v>
      </c>
      <c r="B8" s="123" t="str">
        <f>VLOOKUP(A8,PN!B1:D1714,3,FALSE)</f>
        <v>W850n</v>
      </c>
      <c r="C8" s="105">
        <v>78526.5</v>
      </c>
      <c r="D8" s="35">
        <f>C8*1.05</f>
        <v>82452.824999999997</v>
      </c>
      <c r="E8" s="35">
        <f>D8*1.12</f>
        <v>92347.164000000004</v>
      </c>
      <c r="F8" s="102">
        <f>VLOOKUP(A8,PN!B1:C1453,2, FALSE)</f>
        <v>94320.099999999991</v>
      </c>
      <c r="G8" s="180">
        <f>(C8-F8)/C8</f>
        <v>-0.20112446116915936</v>
      </c>
    </row>
    <row r="9" spans="1:7">
      <c r="A9" s="179" t="s">
        <v>1020</v>
      </c>
      <c r="B9" s="123" t="str">
        <f>VLOOKUP(A9,PN!B2:D1715,3,FALSE)</f>
        <v>W850dn</v>
      </c>
      <c r="C9" s="105">
        <v>91171.280000000013</v>
      </c>
      <c r="D9" s="35">
        <f t="shared" ref="D9:D65" si="0">C9*1.05</f>
        <v>95729.844000000012</v>
      </c>
      <c r="E9" s="35">
        <f t="shared" ref="E9:E65" si="1">D9*1.12</f>
        <v>107217.42528000002</v>
      </c>
      <c r="F9" s="102">
        <f>VLOOKUP(A9,PN!B2:C1454,2, FALSE)</f>
        <v>109508</v>
      </c>
      <c r="G9" s="180">
        <f t="shared" ref="G9:G64" si="2">(C9-F9)/C9</f>
        <v>-0.20112386269009258</v>
      </c>
    </row>
    <row r="10" spans="1:7">
      <c r="A10" s="179" t="s">
        <v>1130</v>
      </c>
      <c r="B10" s="123" t="str">
        <f>VLOOKUP(A10,PN!B10:D1723,3,FALSE)</f>
        <v>C950de</v>
      </c>
      <c r="C10" s="105">
        <v>100199.41130000001</v>
      </c>
      <c r="D10" s="35">
        <f t="shared" si="0"/>
        <v>105209.38186500002</v>
      </c>
      <c r="E10" s="35">
        <f t="shared" si="1"/>
        <v>117834.50768880003</v>
      </c>
      <c r="F10" s="102">
        <f>VLOOKUP(A10,PN!B10:C1462,2, FALSE)</f>
        <v>108497.2</v>
      </c>
      <c r="G10" s="180">
        <f t="shared" si="2"/>
        <v>-8.2812749020612156E-2</v>
      </c>
    </row>
    <row r="11" spans="1:7">
      <c r="A11" s="179" t="s">
        <v>1132</v>
      </c>
      <c r="B11" s="123" t="str">
        <f>VLOOKUP(A11,PN!B11:D1724,3,FALSE)</f>
        <v>X950de</v>
      </c>
      <c r="C11" s="105">
        <v>151321.77360000001</v>
      </c>
      <c r="D11" s="35">
        <f t="shared" si="0"/>
        <v>158887.86228000003</v>
      </c>
      <c r="E11" s="35">
        <f t="shared" si="1"/>
        <v>177954.40575360006</v>
      </c>
      <c r="F11" s="102">
        <f>VLOOKUP(A11,PN!B11:C1463,2, FALSE)</f>
        <v>277640.3</v>
      </c>
      <c r="G11" s="180">
        <f t="shared" si="2"/>
        <v>-0.83476768342609464</v>
      </c>
    </row>
    <row r="12" spans="1:7">
      <c r="A12" s="179" t="s">
        <v>1136</v>
      </c>
      <c r="B12" s="123" t="str">
        <f>VLOOKUP(A12,PN!B12:D1725,3,FALSE)</f>
        <v>X952de</v>
      </c>
      <c r="C12" s="105">
        <v>173893.91400000002</v>
      </c>
      <c r="D12" s="35">
        <f t="shared" si="0"/>
        <v>182588.60970000003</v>
      </c>
      <c r="E12" s="35">
        <f t="shared" si="1"/>
        <v>204499.24286400006</v>
      </c>
      <c r="F12" s="102">
        <f>VLOOKUP(A12,PN!B12:C1464,2, FALSE)</f>
        <v>319055.09999999998</v>
      </c>
      <c r="G12" s="180">
        <f t="shared" si="2"/>
        <v>-0.83476863945911262</v>
      </c>
    </row>
    <row r="13" spans="1:7">
      <c r="A13" s="179" t="s">
        <v>1138</v>
      </c>
      <c r="B13" s="123" t="str">
        <f>VLOOKUP(A13,PN!B13:D1726,3,FALSE)</f>
        <v>X954de</v>
      </c>
      <c r="C13" s="105">
        <v>205831.24559999999</v>
      </c>
      <c r="D13" s="35">
        <f t="shared" si="0"/>
        <v>216122.80788000001</v>
      </c>
      <c r="E13" s="35">
        <f t="shared" si="1"/>
        <v>242057.54482560002</v>
      </c>
      <c r="F13" s="102">
        <f>VLOOKUP(A13,PN!B13:C1465,2, FALSE)</f>
        <v>377652.8</v>
      </c>
      <c r="G13" s="180">
        <f t="shared" si="2"/>
        <v>-0.83476905510209864</v>
      </c>
    </row>
    <row r="14" spans="1:7">
      <c r="A14" s="179" t="s">
        <v>1080</v>
      </c>
      <c r="B14" s="123" t="str">
        <f>VLOOKUP(A14,PN!B14:D1727,3,FALSE)</f>
        <v>C792de</v>
      </c>
      <c r="C14" s="105">
        <v>34175.135500000004</v>
      </c>
      <c r="D14" s="35">
        <f t="shared" si="0"/>
        <v>35883.892275000006</v>
      </c>
      <c r="E14" s="35">
        <f t="shared" si="1"/>
        <v>40189.959348000011</v>
      </c>
      <c r="F14" s="102">
        <f>VLOOKUP(A14,PN!B14:C1466,2, FALSE)</f>
        <v>41042.399999999994</v>
      </c>
      <c r="G14" s="180">
        <f t="shared" si="2"/>
        <v>-0.20094329984441436</v>
      </c>
    </row>
    <row r="15" spans="1:7">
      <c r="A15" s="179" t="s">
        <v>1152</v>
      </c>
      <c r="B15" s="123" t="str">
        <f>VLOOKUP(A15,PN!B15:D1728,3,FALSE)</f>
        <v>C746dtn</v>
      </c>
      <c r="C15" s="105">
        <v>23520.0962</v>
      </c>
      <c r="D15" s="35">
        <f t="shared" si="0"/>
        <v>24696.101010000002</v>
      </c>
      <c r="E15" s="35">
        <f t="shared" si="1"/>
        <v>27659.633131200004</v>
      </c>
      <c r="F15" s="102">
        <f>VLOOKUP(A15,PN!B15:C1467,2, FALSE)</f>
        <v>20204.099999999999</v>
      </c>
      <c r="G15" s="180">
        <f t="shared" si="2"/>
        <v>0.14098565634268118</v>
      </c>
    </row>
    <row r="16" spans="1:7">
      <c r="A16" s="179" t="s">
        <v>1156</v>
      </c>
      <c r="B16" s="123" t="str">
        <f>VLOOKUP(A16,PN!B16:D1729,3,FALSE)</f>
        <v>C748de</v>
      </c>
      <c r="C16" s="105">
        <v>26019.252400000001</v>
      </c>
      <c r="D16" s="35">
        <f t="shared" si="0"/>
        <v>27320.215020000003</v>
      </c>
      <c r="E16" s="35">
        <f t="shared" si="1"/>
        <v>30598.640822400008</v>
      </c>
      <c r="F16" s="102">
        <f>VLOOKUP(A16,PN!B16:C1468,2, FALSE)</f>
        <v>20804</v>
      </c>
      <c r="G16" s="180">
        <f t="shared" si="2"/>
        <v>0.20043821089955685</v>
      </c>
    </row>
    <row r="17" spans="1:7">
      <c r="A17" s="179" t="s">
        <v>1126</v>
      </c>
      <c r="B17" s="123" t="str">
        <f>VLOOKUP(A17,PN!B17:D1730,3,FALSE)</f>
        <v>X548dte</v>
      </c>
      <c r="C17" s="105">
        <v>39752.933199999999</v>
      </c>
      <c r="D17" s="35">
        <f t="shared" si="0"/>
        <v>41740.579859999998</v>
      </c>
      <c r="E17" s="35">
        <f t="shared" si="1"/>
        <v>46749.449443199999</v>
      </c>
      <c r="F17" s="102">
        <f>VLOOKUP(A17,PN!B17:C1469,2, FALSE)</f>
        <v>45271.799999999996</v>
      </c>
      <c r="G17" s="180">
        <f t="shared" si="2"/>
        <v>-0.13882917198170414</v>
      </c>
    </row>
    <row r="18" spans="1:7">
      <c r="A18" s="179" t="s">
        <v>1254</v>
      </c>
      <c r="B18" s="123" t="str">
        <f>VLOOKUP(A18,PN!B18:D1731,3,FALSE)</f>
        <v>CS310n</v>
      </c>
      <c r="C18" s="105">
        <v>6064.6620000000003</v>
      </c>
      <c r="D18" s="35">
        <f t="shared" si="0"/>
        <v>6367.8951000000006</v>
      </c>
      <c r="E18" s="35">
        <f t="shared" si="1"/>
        <v>7132.0425120000018</v>
      </c>
      <c r="F18" s="102">
        <f>VLOOKUP(A18,PN!B18:C1470,2, FALSE)</f>
        <v>7451.5</v>
      </c>
      <c r="G18" s="180">
        <f t="shared" si="2"/>
        <v>-0.22867523367336873</v>
      </c>
    </row>
    <row r="19" spans="1:7">
      <c r="A19" s="179" t="s">
        <v>1256</v>
      </c>
      <c r="B19" s="123" t="str">
        <f>VLOOKUP(A19,PN!B19:D1732,3,FALSE)</f>
        <v>CS310dn</v>
      </c>
      <c r="C19" s="105">
        <v>7514.3820000000005</v>
      </c>
      <c r="D19" s="35">
        <f t="shared" si="0"/>
        <v>7890.1011000000008</v>
      </c>
      <c r="E19" s="35">
        <f t="shared" si="1"/>
        <v>8836.9132320000026</v>
      </c>
      <c r="F19" s="102">
        <f>VLOOKUP(A19,PN!B19:C1471,2, FALSE)</f>
        <v>9247</v>
      </c>
      <c r="G19" s="180">
        <f t="shared" si="2"/>
        <v>-0.23057358542592049</v>
      </c>
    </row>
    <row r="20" spans="1:7">
      <c r="A20" s="179" t="s">
        <v>1258</v>
      </c>
      <c r="B20" s="123" t="str">
        <f>VLOOKUP(A20,PN!B20:D1733,3,FALSE)</f>
        <v>CS410n</v>
      </c>
      <c r="C20" s="105">
        <v>8964.1020000000008</v>
      </c>
      <c r="D20" s="35">
        <f t="shared" si="0"/>
        <v>9412.3071000000018</v>
      </c>
      <c r="E20" s="35">
        <f t="shared" si="1"/>
        <v>10541.783952000003</v>
      </c>
      <c r="F20" s="102">
        <f>VLOOKUP(A20,PN!B20:C1472,2, FALSE)</f>
        <v>11058.6</v>
      </c>
      <c r="G20" s="180">
        <f t="shared" si="2"/>
        <v>-0.23365396779286976</v>
      </c>
    </row>
    <row r="21" spans="1:7">
      <c r="A21" s="179" t="s">
        <v>1260</v>
      </c>
      <c r="B21" s="123" t="str">
        <f>VLOOKUP(A21,PN!B21:D1734,3,FALSE)</f>
        <v>CS410dn</v>
      </c>
      <c r="C21" s="105">
        <v>10413.822000000002</v>
      </c>
      <c r="D21" s="35">
        <f t="shared" si="0"/>
        <v>10934.513100000002</v>
      </c>
      <c r="E21" s="35">
        <f t="shared" si="1"/>
        <v>12246.654672000004</v>
      </c>
      <c r="F21" s="102">
        <f>VLOOKUP(A21,PN!B21:C1473,2, FALSE)</f>
        <v>12855.5</v>
      </c>
      <c r="G21" s="180">
        <f t="shared" si="2"/>
        <v>-0.23446511761003766</v>
      </c>
    </row>
    <row r="22" spans="1:7">
      <c r="A22" s="179" t="s">
        <v>1262</v>
      </c>
      <c r="B22" s="123" t="str">
        <f>VLOOKUP(A22,PN!B22:D1735,3,FALSE)</f>
        <v>CS410dtn</v>
      </c>
      <c r="C22" s="105">
        <v>15270.384</v>
      </c>
      <c r="D22" s="35">
        <f t="shared" si="0"/>
        <v>16033.903200000001</v>
      </c>
      <c r="E22" s="35">
        <f t="shared" si="1"/>
        <v>17957.971584000003</v>
      </c>
      <c r="F22" s="102">
        <f>VLOOKUP(A22,PN!B22:C1474,2, FALSE)</f>
        <v>18996.599999999999</v>
      </c>
      <c r="G22" s="180">
        <f t="shared" si="2"/>
        <v>-0.24401586757739677</v>
      </c>
    </row>
    <row r="23" spans="1:7">
      <c r="A23" s="179" t="s">
        <v>1204</v>
      </c>
      <c r="B23" s="123" t="str">
        <f>VLOOKUP(A23,PN!B23:D1736,3,FALSE)</f>
        <v>MS810dn</v>
      </c>
      <c r="C23" s="105">
        <v>18228.215500000002</v>
      </c>
      <c r="D23" s="35">
        <f t="shared" si="0"/>
        <v>19139.626275000002</v>
      </c>
      <c r="E23" s="35">
        <f t="shared" si="1"/>
        <v>21436.381428000004</v>
      </c>
      <c r="F23" s="102">
        <f>VLOOKUP(A23,PN!B23:C1475,2, FALSE)</f>
        <v>25201.4</v>
      </c>
      <c r="G23" s="180">
        <f t="shared" si="2"/>
        <v>-0.3825489390335548</v>
      </c>
    </row>
    <row r="24" spans="1:7">
      <c r="A24" s="179" t="s">
        <v>1206</v>
      </c>
      <c r="B24" s="123" t="str">
        <f>VLOOKUP(A24,PN!B24:D1737,3,FALSE)</f>
        <v>MS810dtn</v>
      </c>
      <c r="C24" s="105">
        <v>23588.1525</v>
      </c>
      <c r="D24" s="35">
        <f t="shared" si="0"/>
        <v>24767.560125</v>
      </c>
      <c r="E24" s="35">
        <f t="shared" si="1"/>
        <v>27739.667340000004</v>
      </c>
      <c r="F24" s="102">
        <f>VLOOKUP(A24,PN!B24:C1476,2, FALSE)</f>
        <v>33075.699999999997</v>
      </c>
      <c r="G24" s="180">
        <f t="shared" si="2"/>
        <v>-0.4022166424437012</v>
      </c>
    </row>
    <row r="25" spans="1:7">
      <c r="A25" s="179" t="s">
        <v>1208</v>
      </c>
      <c r="B25" s="123" t="str">
        <f>VLOOKUP(A25,PN!B25:D1738,3,FALSE)</f>
        <v>MS810de</v>
      </c>
      <c r="C25" s="105">
        <v>22525.024500000003</v>
      </c>
      <c r="D25" s="35">
        <f t="shared" si="0"/>
        <v>23651.275725000003</v>
      </c>
      <c r="E25" s="35">
        <f t="shared" si="1"/>
        <v>26489.428812000006</v>
      </c>
      <c r="F25" s="102">
        <f>VLOOKUP(A25,PN!B25:C1477,2, FALSE)</f>
        <v>31134.6</v>
      </c>
      <c r="G25" s="180">
        <f t="shared" si="2"/>
        <v>-0.38222269192204406</v>
      </c>
    </row>
    <row r="26" spans="1:7">
      <c r="A26" s="179" t="s">
        <v>1210</v>
      </c>
      <c r="B26" s="123" t="str">
        <f>VLOOKUP(A26,PN!B26:D1739,3,FALSE)</f>
        <v>MS811n</v>
      </c>
      <c r="C26" s="105">
        <v>17165.087500000001</v>
      </c>
      <c r="D26" s="35">
        <f t="shared" si="0"/>
        <v>18023.341875000002</v>
      </c>
      <c r="E26" s="35">
        <f t="shared" si="1"/>
        <v>20186.142900000003</v>
      </c>
      <c r="F26" s="102">
        <f>VLOOKUP(A26,PN!B26:C1478,2, FALSE)</f>
        <v>23713.200000000001</v>
      </c>
      <c r="G26" s="180">
        <f t="shared" si="2"/>
        <v>-0.38147853892384753</v>
      </c>
    </row>
    <row r="27" spans="1:7">
      <c r="A27" s="179" t="s">
        <v>1212</v>
      </c>
      <c r="B27" s="123" t="str">
        <f>VLOOKUP(A27,PN!B27:D1740,3,FALSE)</f>
        <v>MS811dn</v>
      </c>
      <c r="C27" s="105">
        <v>21439.748</v>
      </c>
      <c r="D27" s="35">
        <f t="shared" si="0"/>
        <v>22511.735400000001</v>
      </c>
      <c r="E27" s="35">
        <f t="shared" si="1"/>
        <v>25213.143648000005</v>
      </c>
      <c r="F27" s="102">
        <f>VLOOKUP(A27,PN!B27:C1479,2, FALSE)</f>
        <v>29646.400000000001</v>
      </c>
      <c r="G27" s="180">
        <f t="shared" si="2"/>
        <v>-0.38277744682446835</v>
      </c>
    </row>
    <row r="28" spans="1:7">
      <c r="A28" s="179" t="s">
        <v>1214</v>
      </c>
      <c r="B28" s="123" t="str">
        <f>VLOOKUP(A28,PN!B28:D1741,3,FALSE)</f>
        <v>MS811dtn</v>
      </c>
      <c r="C28" s="105">
        <v>26821.833500000001</v>
      </c>
      <c r="D28" s="35">
        <f t="shared" si="0"/>
        <v>28162.925175</v>
      </c>
      <c r="E28" s="35">
        <f t="shared" si="1"/>
        <v>31542.476196000003</v>
      </c>
      <c r="F28" s="102">
        <f>VLOOKUP(A28,PN!B28:C1480,2, FALSE)</f>
        <v>37034.9</v>
      </c>
      <c r="G28" s="180">
        <f t="shared" si="2"/>
        <v>-0.3807743605596538</v>
      </c>
    </row>
    <row r="29" spans="1:7">
      <c r="A29" s="179" t="s">
        <v>1216</v>
      </c>
      <c r="B29" s="123" t="str">
        <f>VLOOKUP(A29,PN!B29:D1742,3,FALSE)</f>
        <v>MS812dn</v>
      </c>
      <c r="C29" s="105">
        <v>25736.557000000004</v>
      </c>
      <c r="D29" s="35">
        <f t="shared" si="0"/>
        <v>27023.384850000006</v>
      </c>
      <c r="E29" s="35">
        <f t="shared" si="1"/>
        <v>30266.19103200001</v>
      </c>
      <c r="F29" s="102">
        <f>VLOOKUP(A29,PN!B29:C1481,2, FALSE)</f>
        <v>35579.599999999999</v>
      </c>
      <c r="G29" s="180">
        <f t="shared" si="2"/>
        <v>-0.38245376022907773</v>
      </c>
    </row>
    <row r="30" spans="1:7">
      <c r="A30" s="179" t="s">
        <v>1218</v>
      </c>
      <c r="B30" s="123" t="str">
        <f>VLOOKUP(A30,PN!B30:D1743,3,FALSE)</f>
        <v>MS812dtn</v>
      </c>
      <c r="C30" s="105">
        <v>31118.642500000002</v>
      </c>
      <c r="D30" s="35">
        <f t="shared" si="0"/>
        <v>32674.574625000005</v>
      </c>
      <c r="E30" s="35">
        <f t="shared" si="1"/>
        <v>36595.523580000008</v>
      </c>
      <c r="F30" s="102">
        <f>VLOOKUP(A30,PN!B30:C1482,2, FALSE)</f>
        <v>43469.3</v>
      </c>
      <c r="G30" s="180">
        <f t="shared" si="2"/>
        <v>-0.39688934052955555</v>
      </c>
    </row>
    <row r="31" spans="1:7">
      <c r="A31" s="179" t="s">
        <v>1220</v>
      </c>
      <c r="B31" s="123" t="str">
        <f>VLOOKUP(A31,PN!B31:D1744,3,FALSE)</f>
        <v>MS812de</v>
      </c>
      <c r="C31" s="105">
        <v>30033.366000000002</v>
      </c>
      <c r="D31" s="35">
        <f t="shared" si="0"/>
        <v>31535.034300000003</v>
      </c>
      <c r="E31" s="35">
        <f t="shared" si="1"/>
        <v>35319.238416000007</v>
      </c>
      <c r="F31" s="102">
        <f>VLOOKUP(A31,PN!B31:C1483,2, FALSE)</f>
        <v>41489.699999999997</v>
      </c>
      <c r="G31" s="180">
        <f t="shared" si="2"/>
        <v>-0.38145354736462089</v>
      </c>
    </row>
    <row r="32" spans="1:7">
      <c r="A32" s="179" t="s">
        <v>1270</v>
      </c>
      <c r="B32" s="123" t="str">
        <f>VLOOKUP(A32,PN!B32:D1745,3,FALSE)</f>
        <v>CX310dn</v>
      </c>
      <c r="C32" s="105">
        <v>13359.975200000001</v>
      </c>
      <c r="D32" s="35">
        <f t="shared" si="0"/>
        <v>14027.973960000001</v>
      </c>
      <c r="E32" s="35">
        <f t="shared" si="1"/>
        <v>15711.330835200002</v>
      </c>
      <c r="F32" s="102">
        <f>VLOOKUP(A32,PN!B32:C1484,2, FALSE)</f>
        <v>17019.099999999999</v>
      </c>
      <c r="G32" s="180">
        <f t="shared" si="2"/>
        <v>-0.27388709523951793</v>
      </c>
    </row>
    <row r="33" spans="1:7">
      <c r="A33" s="179" t="s">
        <v>1274</v>
      </c>
      <c r="B33" s="123" t="str">
        <f>VLOOKUP(A33,PN!B33:D1746,3,FALSE)</f>
        <v>CX410de</v>
      </c>
      <c r="C33" s="105">
        <v>17587.519800000002</v>
      </c>
      <c r="D33" s="35">
        <f t="shared" si="0"/>
        <v>18466.895790000002</v>
      </c>
      <c r="E33" s="35">
        <f t="shared" si="1"/>
        <v>20682.923284800003</v>
      </c>
      <c r="F33" s="102">
        <f>VLOOKUP(A33,PN!B33:C1485,2, FALSE)</f>
        <v>22425.200000000001</v>
      </c>
      <c r="G33" s="180">
        <f t="shared" si="2"/>
        <v>-0.27506324115126218</v>
      </c>
    </row>
    <row r="34" spans="1:7">
      <c r="A34" s="179" t="s">
        <v>1276</v>
      </c>
      <c r="B34" s="123" t="str">
        <f>VLOOKUP(A34,PN!B34:D1747,3,FALSE)</f>
        <v>CX410dte</v>
      </c>
      <c r="C34" s="105">
        <v>22282.196400000004</v>
      </c>
      <c r="D34" s="35">
        <f t="shared" si="0"/>
        <v>23396.306220000006</v>
      </c>
      <c r="E34" s="35">
        <f t="shared" si="1"/>
        <v>26203.862966400007</v>
      </c>
      <c r="F34" s="102">
        <f>VLOOKUP(A34,PN!B34:C1486,2, FALSE)</f>
        <v>40810</v>
      </c>
      <c r="G34" s="180">
        <f t="shared" si="2"/>
        <v>-0.83150705915149337</v>
      </c>
    </row>
    <row r="35" spans="1:7">
      <c r="A35" s="177" t="s">
        <v>1264</v>
      </c>
      <c r="B35" s="123" t="str">
        <f>VLOOKUP(A35,PN!B35:D1748,3,FALSE)</f>
        <v>CS510de</v>
      </c>
      <c r="C35" s="105">
        <v>29405.959400000003</v>
      </c>
      <c r="D35" s="35">
        <f t="shared" si="0"/>
        <v>30876.257370000007</v>
      </c>
      <c r="E35" s="35">
        <f t="shared" si="1"/>
        <v>34581.408254400012</v>
      </c>
      <c r="F35" s="102">
        <f>VLOOKUP(A35,PN!B35:C1487,2, FALSE)</f>
        <v>22115.8</v>
      </c>
      <c r="G35" s="180">
        <f t="shared" si="2"/>
        <v>0.24791435303416773</v>
      </c>
    </row>
    <row r="36" spans="1:7">
      <c r="A36" s="176" t="s">
        <v>1282</v>
      </c>
      <c r="B36" s="123" t="str">
        <f>VLOOKUP(A36,PN!B36:D1749,3,FALSE)</f>
        <v>CX510dthe</v>
      </c>
      <c r="C36" s="105">
        <v>35393.303</v>
      </c>
      <c r="D36" s="35">
        <f t="shared" si="0"/>
        <v>37162.968150000001</v>
      </c>
      <c r="E36" s="35">
        <f t="shared" si="1"/>
        <v>41622.524328000007</v>
      </c>
      <c r="F36" s="102">
        <f>VLOOKUP(A36,PN!B36:C1488,2, FALSE)</f>
        <v>46454.8</v>
      </c>
      <c r="G36" s="180">
        <f t="shared" si="2"/>
        <v>-0.31253079148900015</v>
      </c>
    </row>
    <row r="37" spans="1:7">
      <c r="A37" s="179" t="s">
        <v>1174</v>
      </c>
      <c r="B37" s="123" t="str">
        <f>VLOOKUP(A37,PN!B37:D1750,3,FALSE)</f>
        <v>MS510DN</v>
      </c>
      <c r="C37" s="105">
        <v>12425.711200000002</v>
      </c>
      <c r="D37" s="35">
        <f t="shared" si="0"/>
        <v>13046.996760000002</v>
      </c>
      <c r="E37" s="35">
        <f t="shared" si="1"/>
        <v>14612.636371200004</v>
      </c>
      <c r="F37" s="102">
        <f>VLOOKUP(A37,PN!B37:C1489,2, FALSE)</f>
        <v>12490.1</v>
      </c>
      <c r="G37" s="180">
        <f t="shared" si="2"/>
        <v>-5.1819005740290185E-3</v>
      </c>
    </row>
    <row r="38" spans="1:7">
      <c r="A38" s="179" t="s">
        <v>1176</v>
      </c>
      <c r="B38" s="123" t="str">
        <f>VLOOKUP(A38,PN!B38:D1751,3,FALSE)</f>
        <v>MS610dn</v>
      </c>
      <c r="C38" s="105">
        <v>15251.859800000002</v>
      </c>
      <c r="D38" s="35">
        <f t="shared" si="0"/>
        <v>16014.452790000003</v>
      </c>
      <c r="E38" s="35">
        <f t="shared" si="1"/>
        <v>17936.187124800006</v>
      </c>
      <c r="F38" s="102">
        <f>VLOOKUP(A38,PN!B38:C1490,2, FALSE)</f>
        <v>19993.400000000001</v>
      </c>
      <c r="G38" s="180">
        <f t="shared" si="2"/>
        <v>-0.31088275542632504</v>
      </c>
    </row>
    <row r="39" spans="1:7">
      <c r="A39" s="179" t="s">
        <v>1178</v>
      </c>
      <c r="B39" s="123" t="str">
        <f>VLOOKUP(A39,PN!B39:D1752,3,FALSE)</f>
        <v>MS610de</v>
      </c>
      <c r="C39" s="105">
        <v>18892.6705</v>
      </c>
      <c r="D39" s="35">
        <f t="shared" si="0"/>
        <v>19837.304025000001</v>
      </c>
      <c r="E39" s="35">
        <f t="shared" si="1"/>
        <v>22217.780508000003</v>
      </c>
      <c r="F39" s="102">
        <f>VLOOKUP(A39,PN!B39:C1491,2, FALSE)</f>
        <v>26109.3</v>
      </c>
      <c r="G39" s="180">
        <f t="shared" si="2"/>
        <v>-0.38198038228634745</v>
      </c>
    </row>
    <row r="40" spans="1:7">
      <c r="A40" s="179" t="s">
        <v>1180</v>
      </c>
      <c r="B40" s="123" t="str">
        <f>VLOOKUP(A40,PN!B40:D1753,3,FALSE)</f>
        <v>MS610dte</v>
      </c>
      <c r="C40" s="105">
        <v>23056.588500000002</v>
      </c>
      <c r="D40" s="35">
        <f t="shared" si="0"/>
        <v>24209.417925000002</v>
      </c>
      <c r="E40" s="35">
        <f t="shared" si="1"/>
        <v>27114.548076000003</v>
      </c>
      <c r="F40" s="102">
        <f>VLOOKUP(A40,PN!B40:C1492,2, FALSE)</f>
        <v>31870.3</v>
      </c>
      <c r="G40" s="180">
        <f t="shared" si="2"/>
        <v>-0.38226433628721773</v>
      </c>
    </row>
    <row r="41" spans="1:7">
      <c r="A41" s="179" t="s">
        <v>370</v>
      </c>
      <c r="B41" s="123" t="str">
        <f>VLOOKUP(A41,PN!B42:D1755,3,FALSE)</f>
        <v>OPTION    JR 550 OPTION TRAY</v>
      </c>
      <c r="C41" s="105">
        <v>7377.4639999999999</v>
      </c>
      <c r="D41" s="35">
        <f t="shared" si="0"/>
        <v>7746.3371999999999</v>
      </c>
      <c r="E41" s="35">
        <f t="shared" si="1"/>
        <v>8675.8976640000001</v>
      </c>
      <c r="F41" s="102">
        <f>VLOOKUP(A41,PN!B42:C1494,2, FALSE)</f>
        <v>7846.9999999999991</v>
      </c>
      <c r="G41" s="180">
        <f t="shared" si="2"/>
        <v>-6.3644634524817625E-2</v>
      </c>
    </row>
    <row r="42" spans="1:7">
      <c r="A42" s="179" t="s">
        <v>374</v>
      </c>
      <c r="B42" s="123" t="str">
        <f>VLOOKUP(A42,PN!B43:D1756,3,FALSE)</f>
        <v>Lexmark T650 250-Sheet Duplex Unit</v>
      </c>
      <c r="C42" s="105">
        <v>7377.4639999999999</v>
      </c>
      <c r="D42" s="35">
        <f t="shared" si="0"/>
        <v>7746.3371999999999</v>
      </c>
      <c r="E42" s="35">
        <f t="shared" si="1"/>
        <v>8675.8976640000001</v>
      </c>
      <c r="F42" s="102">
        <f>VLOOKUP(A42,PN!B43:C1495,2, FALSE)</f>
        <v>7846.9999999999991</v>
      </c>
      <c r="G42" s="180">
        <f t="shared" si="2"/>
        <v>-6.3644634524817625E-2</v>
      </c>
    </row>
    <row r="43" spans="1:7">
      <c r="A43" s="179" t="s">
        <v>393</v>
      </c>
      <c r="B43" s="123" t="str">
        <f>VLOOKUP(A43,PN!B44:D1757,3,FALSE)</f>
        <v>OPTION    4062 STAPLESMART II</v>
      </c>
      <c r="C43" s="105">
        <v>13168.29</v>
      </c>
      <c r="D43" s="35">
        <f t="shared" si="0"/>
        <v>13826.704500000002</v>
      </c>
      <c r="E43" s="35">
        <f t="shared" si="1"/>
        <v>15485.909040000004</v>
      </c>
      <c r="F43" s="102">
        <f>VLOOKUP(A43,PN!B44:C1496,2, FALSE)</f>
        <v>15134.699999999999</v>
      </c>
      <c r="G43" s="180">
        <f t="shared" si="2"/>
        <v>-0.149329183971495</v>
      </c>
    </row>
    <row r="44" spans="1:7">
      <c r="A44" s="179" t="s">
        <v>237</v>
      </c>
      <c r="B44" s="123" t="str">
        <f>VLOOKUP(A44,PN!B45:D1758,3,FALSE)</f>
        <v>OPTION    2X500 SHEET DRAWER</v>
      </c>
      <c r="C44" s="105">
        <v>32739.510000000002</v>
      </c>
      <c r="D44" s="35">
        <f t="shared" si="0"/>
        <v>34376.485500000003</v>
      </c>
      <c r="E44" s="35">
        <f t="shared" si="1"/>
        <v>38501.663760000003</v>
      </c>
      <c r="F44" s="102">
        <f>VLOOKUP(A44,PN!B45:C1497,2, FALSE)</f>
        <v>33780.6</v>
      </c>
      <c r="G44" s="180">
        <f t="shared" si="2"/>
        <v>-3.179919308505217E-2</v>
      </c>
    </row>
    <row r="45" spans="1:7">
      <c r="A45" s="179" t="s">
        <v>229</v>
      </c>
      <c r="B45" s="123" t="str">
        <f>VLOOKUP(A45,PN!B46:D1759,3,FALSE)</f>
        <v>TRAY      2000 SHEE.DUAL INPUT</v>
      </c>
      <c r="C45" s="105">
        <v>50941.55</v>
      </c>
      <c r="D45" s="35">
        <f t="shared" si="0"/>
        <v>53488.627500000002</v>
      </c>
      <c r="E45" s="35">
        <f t="shared" si="1"/>
        <v>59907.262800000011</v>
      </c>
      <c r="F45" s="102">
        <f>VLOOKUP(A45,PN!B46:C1498,2, FALSE)</f>
        <v>52559.5</v>
      </c>
      <c r="G45" s="180">
        <f t="shared" si="2"/>
        <v>-3.1760910298175009E-2</v>
      </c>
    </row>
    <row r="46" spans="1:7">
      <c r="A46" s="179" t="s">
        <v>419</v>
      </c>
      <c r="B46" s="123" t="str">
        <f>VLOOKUP(A46,PN!B47:D1760,3,FALSE)</f>
        <v>TRAY      ASM 550 WITH PACKAGI</v>
      </c>
      <c r="C46" s="105">
        <v>3944.8492000000001</v>
      </c>
      <c r="D46" s="35">
        <f t="shared" si="0"/>
        <v>4142.09166</v>
      </c>
      <c r="E46" s="35">
        <f t="shared" si="1"/>
        <v>4639.1426592000007</v>
      </c>
      <c r="F46" s="102">
        <f>VLOOKUP(A46,PN!B47:C1499,2, FALSE)</f>
        <v>4202.8</v>
      </c>
      <c r="G46" s="180">
        <f t="shared" si="2"/>
        <v>-6.5389267604956877E-2</v>
      </c>
    </row>
    <row r="47" spans="1:7">
      <c r="A47" s="179" t="s">
        <v>372</v>
      </c>
      <c r="B47" s="123" t="str">
        <f>VLOOKUP(A47,PN!B48:D1761,3,FALSE)</f>
        <v>OPTION    HIGH CAPACITY INPUT</v>
      </c>
      <c r="C47" s="105">
        <v>16059.273300000003</v>
      </c>
      <c r="D47" s="35">
        <f t="shared" si="0"/>
        <v>16862.236965000004</v>
      </c>
      <c r="E47" s="35">
        <f t="shared" si="1"/>
        <v>18885.705400800005</v>
      </c>
      <c r="F47" s="102">
        <f>VLOOKUP(A47,PN!B48:C1500,2, FALSE)</f>
        <v>16837.099999999999</v>
      </c>
      <c r="G47" s="180">
        <f t="shared" si="2"/>
        <v>-4.8434738326546559E-2</v>
      </c>
    </row>
    <row r="48" spans="1:7">
      <c r="A48" s="179" t="s">
        <v>399</v>
      </c>
      <c r="B48" s="123" t="str">
        <f>VLOOKUP(A48,PN!B49:D1762,3,FALSE)</f>
        <v>TRAY OPT  4062 HI-CAP OUTPUT</v>
      </c>
      <c r="C48" s="105">
        <v>12837.2706</v>
      </c>
      <c r="D48" s="35">
        <f t="shared" si="0"/>
        <v>13479.13413</v>
      </c>
      <c r="E48" s="35">
        <f t="shared" si="1"/>
        <v>15096.630225600002</v>
      </c>
      <c r="F48" s="102">
        <f>VLOOKUP(A48,PN!B49:C1501,2, FALSE)</f>
        <v>13458.9</v>
      </c>
      <c r="G48" s="180">
        <f t="shared" si="2"/>
        <v>-4.842379812419003E-2</v>
      </c>
    </row>
    <row r="49" spans="1:7">
      <c r="A49" s="179" t="s">
        <v>395</v>
      </c>
      <c r="B49" s="123" t="str">
        <f>VLOOKUP(A49,PN!B50:D1763,3,FALSE)</f>
        <v>OPTION    4062 550 OUTPUT EXP</v>
      </c>
      <c r="C49" s="105">
        <v>5891.5010000000011</v>
      </c>
      <c r="D49" s="35">
        <f t="shared" si="0"/>
        <v>6186.0760500000015</v>
      </c>
      <c r="E49" s="35">
        <f t="shared" si="1"/>
        <v>6928.405176000002</v>
      </c>
      <c r="F49" s="102">
        <f>VLOOKUP(A49,PN!B50:C1502,2, FALSE)</f>
        <v>7075.5999999999995</v>
      </c>
      <c r="G49" s="180">
        <f t="shared" si="2"/>
        <v>-0.20098426530013289</v>
      </c>
    </row>
    <row r="50" spans="1:7">
      <c r="A50" s="179" t="s">
        <v>397</v>
      </c>
      <c r="B50" s="123" t="str">
        <f>VLOOKUP(A50,PN!B51:D1764,3,FALSE)</f>
        <v>Lexmark T65x 5-Bin Mailbox</v>
      </c>
      <c r="C50" s="105">
        <v>11207.141000000001</v>
      </c>
      <c r="D50" s="35">
        <f t="shared" si="0"/>
        <v>11767.498050000002</v>
      </c>
      <c r="E50" s="35">
        <f t="shared" si="1"/>
        <v>13179.597816000003</v>
      </c>
      <c r="F50" s="102">
        <f>VLOOKUP(A50,PN!B51:C1503,2, FALSE)</f>
        <v>13458.9</v>
      </c>
      <c r="G50" s="180">
        <f t="shared" si="2"/>
        <v>-0.20092180512407204</v>
      </c>
    </row>
    <row r="51" spans="1:7">
      <c r="A51" s="179" t="s">
        <v>233</v>
      </c>
      <c r="B51" s="123" t="str">
        <f>VLOOKUP(A51,PN!B52:D1765,3,FALSE)</f>
        <v>OPTION    2/4 HOLE FINISHER</v>
      </c>
      <c r="C51" s="105">
        <v>26002.339000000004</v>
      </c>
      <c r="D51" s="35">
        <f t="shared" si="0"/>
        <v>27302.455950000003</v>
      </c>
      <c r="E51" s="35">
        <f t="shared" si="1"/>
        <v>30578.750664000007</v>
      </c>
      <c r="F51" s="102">
        <f>VLOOKUP(A51,PN!B52:C1504,2, FALSE)</f>
        <v>31226.999999999996</v>
      </c>
      <c r="G51" s="180">
        <f t="shared" si="2"/>
        <v>-0.20093042398993383</v>
      </c>
    </row>
    <row r="52" spans="1:7">
      <c r="A52" s="179" t="s">
        <v>279</v>
      </c>
      <c r="B52" s="123" t="str">
        <f>VLOOKUP(A52,PN!B53:D1766,3,FALSE)</f>
        <v xml:space="preserve">High capacity feeder (2000 Sheet input Option) </v>
      </c>
      <c r="C52" s="105">
        <v>28460.822500000002</v>
      </c>
      <c r="D52" s="35">
        <f t="shared" si="0"/>
        <v>29883.863625000002</v>
      </c>
      <c r="E52" s="35">
        <f t="shared" si="1"/>
        <v>33469.927260000004</v>
      </c>
      <c r="F52" s="102">
        <f>VLOOKUP(A52,PN!B53:C1505,2, FALSE)</f>
        <v>34179.599999999999</v>
      </c>
      <c r="G52" s="180">
        <f t="shared" si="2"/>
        <v>-0.20093507487353873</v>
      </c>
    </row>
    <row r="53" spans="1:7">
      <c r="A53" s="179" t="s">
        <v>275</v>
      </c>
      <c r="B53" s="123" t="str">
        <f>VLOOKUP(A53,PN!B54:D1767,3,FALSE)</f>
        <v>Three Tray Module (1560 Sheet Input Option)</v>
      </c>
      <c r="C53" s="105">
        <v>31982.434000000005</v>
      </c>
      <c r="D53" s="35">
        <f t="shared" si="0"/>
        <v>33581.555700000004</v>
      </c>
      <c r="E53" s="35">
        <f t="shared" si="1"/>
        <v>37611.34238400001</v>
      </c>
      <c r="F53" s="102">
        <f>VLOOKUP(A53,PN!B54:C1506,2, FALSE)</f>
        <v>38409</v>
      </c>
      <c r="G53" s="180">
        <f t="shared" si="2"/>
        <v>-0.20094049127092686</v>
      </c>
    </row>
    <row r="54" spans="1:7">
      <c r="A54" s="179" t="s">
        <v>273</v>
      </c>
      <c r="B54" s="123" t="str">
        <f>VLOOKUP(A54,PN!B55:D1768,3,FALSE)</f>
        <v xml:space="preserve">520-Sheet Drawer Stand w/ Cabinet </v>
      </c>
      <c r="C54" s="105">
        <v>15216.019500000002</v>
      </c>
      <c r="D54" s="35">
        <f t="shared" si="0"/>
        <v>15976.820475000002</v>
      </c>
      <c r="E54" s="35">
        <f t="shared" si="1"/>
        <v>17894.038932000003</v>
      </c>
      <c r="F54" s="102">
        <f>VLOOKUP(A54,PN!B55:C1507,2, FALSE)</f>
        <v>18273.5</v>
      </c>
      <c r="G54" s="180">
        <f t="shared" si="2"/>
        <v>-0.2009382611529906</v>
      </c>
    </row>
    <row r="55" spans="1:7">
      <c r="A55" s="179" t="s">
        <v>277</v>
      </c>
      <c r="B55" s="123" t="str">
        <f>VLOOKUP(A55,PN!B56:D1769,3,FALSE)</f>
        <v xml:space="preserve">Tandem Tray Module (2520 Sheet Input Option)  </v>
      </c>
      <c r="C55" s="105">
        <v>43765.436000000002</v>
      </c>
      <c r="D55" s="35">
        <f t="shared" si="0"/>
        <v>45953.707800000004</v>
      </c>
      <c r="E55" s="35">
        <f t="shared" si="1"/>
        <v>51468.152736000011</v>
      </c>
      <c r="F55" s="102">
        <f>VLOOKUP(A55,PN!B56:C1508,2, FALSE)</f>
        <v>52559.5</v>
      </c>
      <c r="G55" s="180">
        <f t="shared" si="2"/>
        <v>-0.20093628222965718</v>
      </c>
    </row>
    <row r="56" spans="1:7">
      <c r="A56" s="179" t="s">
        <v>281</v>
      </c>
      <c r="B56" s="123" t="str">
        <f>VLOOKUP(A56,PN!B57:D1770,3,FALSE)</f>
        <v xml:space="preserve">Standard office Finisher 4-hole </v>
      </c>
      <c r="C56" s="105">
        <v>66046.827000000005</v>
      </c>
      <c r="D56" s="35">
        <f t="shared" si="0"/>
        <v>69349.168350000007</v>
      </c>
      <c r="E56" s="35">
        <f t="shared" si="1"/>
        <v>77671.068552000012</v>
      </c>
      <c r="F56" s="102">
        <f>VLOOKUP(A56,PN!B57:C1509,2, FALSE)</f>
        <v>79318.399999999994</v>
      </c>
      <c r="G56" s="180">
        <f t="shared" si="2"/>
        <v>-0.20094187113636797</v>
      </c>
    </row>
    <row r="57" spans="1:7">
      <c r="A57" s="179" t="s">
        <v>387</v>
      </c>
      <c r="B57" s="123" t="str">
        <f>VLOOKUP(A57,PN!B58:D1771,3,FALSE)</f>
        <v>IPDS CARD T654 IPDS CARD</v>
      </c>
      <c r="C57" s="105">
        <v>15463.68</v>
      </c>
      <c r="D57" s="35">
        <f t="shared" si="0"/>
        <v>16236.864000000001</v>
      </c>
      <c r="E57" s="35">
        <f t="shared" si="1"/>
        <v>18185.287680000005</v>
      </c>
      <c r="F57" s="102">
        <f>VLOOKUP(A57,PN!B58:C1510,2, FALSE)</f>
        <v>17023.3</v>
      </c>
      <c r="G57" s="180">
        <f t="shared" si="2"/>
        <v>-0.10085697582981534</v>
      </c>
    </row>
    <row r="58" spans="1:7">
      <c r="A58" s="179" t="s">
        <v>829</v>
      </c>
      <c r="B58" s="123" t="str">
        <f>VLOOKUP(A58,PN!B59:D1772,3,FALSE)</f>
        <v>M/MS/MX 250-Sheet Tray for 31x, 41x, 51x, 61x Series</v>
      </c>
      <c r="C58" s="105">
        <v>3293.2806000000005</v>
      </c>
      <c r="D58" s="35">
        <f t="shared" si="0"/>
        <v>3457.9446300000009</v>
      </c>
      <c r="E58" s="35">
        <f t="shared" si="1"/>
        <v>3872.8979856000014</v>
      </c>
      <c r="F58" s="102">
        <f>VLOOKUP(A58,PN!B59:C1511,2, FALSE)</f>
        <v>4072.6</v>
      </c>
      <c r="G58" s="180">
        <f t="shared" si="2"/>
        <v>-0.23663923444604121</v>
      </c>
    </row>
    <row r="59" spans="1:7">
      <c r="A59" s="179" t="s">
        <v>831</v>
      </c>
      <c r="B59" s="123" t="str">
        <f>VLOOKUP(A59,PN!B60:D1773,3,FALSE)</f>
        <v>MS/MX 550-Sheet Tray for 31x, 41x, 51x, 61x Series</v>
      </c>
      <c r="C59" s="105">
        <v>4414.3974000000007</v>
      </c>
      <c r="D59" s="35">
        <f t="shared" si="0"/>
        <v>4635.1172700000006</v>
      </c>
      <c r="E59" s="35">
        <f t="shared" si="1"/>
        <v>5191.3313424000016</v>
      </c>
      <c r="F59" s="102">
        <f>VLOOKUP(A59,PN!B60:C1512,2, FALSE)</f>
        <v>5122.6000000000004</v>
      </c>
      <c r="G59" s="180">
        <f t="shared" si="2"/>
        <v>-0.16043018691520602</v>
      </c>
    </row>
    <row r="60" spans="1:7">
      <c r="A60" s="179" t="s">
        <v>833</v>
      </c>
      <c r="B60" s="123" t="str">
        <f>VLOOKUP(A60,PN!B61:D1774,3,FALSE)</f>
        <v>Adjustable Printer Stand</v>
      </c>
      <c r="C60" s="105">
        <v>6609.9178000000002</v>
      </c>
      <c r="D60" s="35">
        <f t="shared" si="0"/>
        <v>6940.4136900000003</v>
      </c>
      <c r="E60" s="35">
        <f t="shared" si="1"/>
        <v>7773.2633328000011</v>
      </c>
      <c r="F60" s="102">
        <f>VLOOKUP(A60,PN!B61:C1513,2, FALSE)</f>
        <v>7696.5</v>
      </c>
      <c r="G60" s="180">
        <f t="shared" si="2"/>
        <v>-0.16438664335583716</v>
      </c>
    </row>
    <row r="61" spans="1:7">
      <c r="A61" s="179">
        <v>3073173</v>
      </c>
      <c r="B61" s="123" t="str">
        <f>VLOOKUP(A61,PN!B62:D1775,3,FALSE)</f>
        <v>Swivel Cabinet</v>
      </c>
      <c r="C61" s="105">
        <v>4647.9634000000005</v>
      </c>
      <c r="D61" s="35">
        <f t="shared" si="0"/>
        <v>4880.3615700000009</v>
      </c>
      <c r="E61" s="35">
        <f t="shared" si="1"/>
        <v>5466.0049584000017</v>
      </c>
      <c r="F61" s="102">
        <f>VLOOKUP(A61,PN!B62:C1514,2, FALSE)</f>
        <v>5392.1</v>
      </c>
      <c r="G61" s="180">
        <f t="shared" si="2"/>
        <v>-0.16009949648054453</v>
      </c>
    </row>
    <row r="62" spans="1:7">
      <c r="A62" s="179" t="s">
        <v>827</v>
      </c>
      <c r="B62" s="123" t="str">
        <f>VLOOKUP(A62,PN!B63:D1776,3,FALSE)</f>
        <v>MX61x Series Stapler Option</v>
      </c>
      <c r="C62" s="105">
        <v>6609.9178000000002</v>
      </c>
      <c r="D62" s="35">
        <f t="shared" si="0"/>
        <v>6940.4136900000003</v>
      </c>
      <c r="E62" s="35">
        <f t="shared" si="1"/>
        <v>7773.2633328000011</v>
      </c>
      <c r="F62" s="102">
        <f>VLOOKUP(A62,PN!B63:C1515,2, FALSE)</f>
        <v>7696.5</v>
      </c>
      <c r="G62" s="180">
        <f t="shared" si="2"/>
        <v>-0.16438664335583716</v>
      </c>
    </row>
    <row r="63" spans="1:7">
      <c r="A63" s="179" t="s">
        <v>835</v>
      </c>
      <c r="B63" s="123" t="str">
        <f>VLOOKUP(A63,PN!B64:D1777,3,FALSE)</f>
        <v>MS81x/ MX71x Series250-Sheet Tray</v>
      </c>
      <c r="C63" s="105">
        <v>5652.2972000000009</v>
      </c>
      <c r="D63" s="35">
        <f t="shared" si="0"/>
        <v>5934.9120600000015</v>
      </c>
      <c r="E63" s="35">
        <f t="shared" si="1"/>
        <v>6647.1015072000018</v>
      </c>
      <c r="F63" s="102">
        <f>VLOOKUP(A63,PN!B64:C1516,2, FALSE)</f>
        <v>7907.2</v>
      </c>
      <c r="G63" s="180">
        <f t="shared" si="2"/>
        <v>-0.39893563983153585</v>
      </c>
    </row>
    <row r="64" spans="1:7">
      <c r="A64" s="179" t="s">
        <v>837</v>
      </c>
      <c r="B64" s="123" t="str">
        <f>VLOOKUP(A64,PN!B65:D1778,3,FALSE)</f>
        <v>MS81x/ MX71x Series550-Sheet Tray</v>
      </c>
      <c r="C64" s="105">
        <v>6820.1272000000008</v>
      </c>
      <c r="D64" s="35">
        <f t="shared" si="0"/>
        <v>7161.1335600000011</v>
      </c>
      <c r="E64" s="35">
        <f t="shared" si="1"/>
        <v>8020.469587200002</v>
      </c>
      <c r="F64" s="102">
        <f>VLOOKUP(A64,PN!B65:C1517,2, FALSE)</f>
        <v>9261.7000000000007</v>
      </c>
      <c r="G64" s="180">
        <f t="shared" si="2"/>
        <v>-0.35799519985492345</v>
      </c>
    </row>
    <row r="65" spans="1:7">
      <c r="A65" s="179" t="s">
        <v>839</v>
      </c>
      <c r="B65" s="123" t="str">
        <f>VLOOKUP(A65,PN!B66:D1779,3,FALSE)</f>
        <v>MS81x/ MX71x Series2100-Sheet Tray</v>
      </c>
      <c r="C65" s="105">
        <v>14644.588200000002</v>
      </c>
      <c r="D65" s="35">
        <f t="shared" si="0"/>
        <v>15376.817610000002</v>
      </c>
      <c r="E65" s="35">
        <f t="shared" si="1"/>
        <v>17222.035723200002</v>
      </c>
      <c r="F65" s="102">
        <f>VLOOKUP(A65,PN!B66:C1518,2, FALSE)</f>
        <v>19901.7</v>
      </c>
      <c r="G65" s="180">
        <f t="shared" ref="G65:G80" si="3">(C65-F65)/C65</f>
        <v>-0.35897983119798466</v>
      </c>
    </row>
    <row r="66" spans="1:7">
      <c r="A66" s="179" t="s">
        <v>841</v>
      </c>
      <c r="B66" s="123" t="str">
        <f>VLOOKUP(A66,PN!B67:D1780,3,FALSE)</f>
        <v xml:space="preserve">MS81x/ MX71x Series250-Sheet Lockable Tray </v>
      </c>
      <c r="C66" s="105">
        <v>6796.7706000000007</v>
      </c>
      <c r="D66" s="35">
        <f t="shared" ref="D66:D80" si="4">C66*1.05</f>
        <v>7136.6091300000007</v>
      </c>
      <c r="E66" s="35">
        <f t="shared" ref="E66:E80" si="5">D66*1.12</f>
        <v>7993.002225600002</v>
      </c>
      <c r="F66" s="102">
        <f>VLOOKUP(A66,PN!B67:C1519,2, FALSE)</f>
        <v>9488.5</v>
      </c>
      <c r="G66" s="180">
        <f t="shared" si="3"/>
        <v>-0.39603063843290504</v>
      </c>
    </row>
    <row r="67" spans="1:7">
      <c r="A67" s="179" t="s">
        <v>843</v>
      </c>
      <c r="B67" s="123" t="str">
        <f>VLOOKUP(A67,PN!B68:D1781,3,FALSE)</f>
        <v>MS81x/ MX71x Series550-Sheet Lockable Tray</v>
      </c>
      <c r="C67" s="105">
        <v>8174.81</v>
      </c>
      <c r="D67" s="35">
        <f t="shared" si="4"/>
        <v>8583.5505000000012</v>
      </c>
      <c r="E67" s="35">
        <f t="shared" si="5"/>
        <v>9613.5765600000032</v>
      </c>
      <c r="F67" s="102">
        <f>VLOOKUP(A67,PN!B68:C1520,2, FALSE)</f>
        <v>11114.6</v>
      </c>
      <c r="G67" s="180">
        <f t="shared" si="3"/>
        <v>-0.35961569749021688</v>
      </c>
    </row>
    <row r="68" spans="1:7">
      <c r="A68" s="179" t="s">
        <v>845</v>
      </c>
      <c r="B68" s="123" t="str">
        <f>VLOOKUP(A68,PN!B69:D1782,3,FALSE)</f>
        <v>MS81x SeriesStaple Finisher</v>
      </c>
      <c r="C68" s="105">
        <v>13173.122400000002</v>
      </c>
      <c r="D68" s="35">
        <f t="shared" si="4"/>
        <v>13831.778520000003</v>
      </c>
      <c r="E68" s="35">
        <f t="shared" si="5"/>
        <v>15491.591942400006</v>
      </c>
      <c r="F68" s="102">
        <f>VLOOKUP(A68,PN!B69:C1521,2, FALSE)</f>
        <v>17877.3</v>
      </c>
      <c r="G68" s="180">
        <f t="shared" si="3"/>
        <v>-0.35710422002910991</v>
      </c>
    </row>
    <row r="69" spans="1:7">
      <c r="A69" s="179" t="s">
        <v>847</v>
      </c>
      <c r="B69" s="123" t="str">
        <f>VLOOKUP(A69,PN!B70:D1783,3,FALSE)</f>
        <v>MS81x SeriesOffset Stacker (500-sheet)</v>
      </c>
      <c r="C69" s="105">
        <v>6142.7858000000006</v>
      </c>
      <c r="D69" s="35">
        <f t="shared" si="4"/>
        <v>6449.9250900000006</v>
      </c>
      <c r="E69" s="35">
        <f t="shared" si="5"/>
        <v>7223.916100800001</v>
      </c>
      <c r="F69" s="102">
        <f>VLOOKUP(A69,PN!B70:C1522,2, FALSE)</f>
        <v>8335.6</v>
      </c>
      <c r="G69" s="180">
        <f t="shared" si="3"/>
        <v>-0.35697389936663582</v>
      </c>
    </row>
    <row r="70" spans="1:7">
      <c r="A70" s="179" t="s">
        <v>849</v>
      </c>
      <c r="B70" s="123" t="str">
        <f>VLOOKUP(A70,PN!B71:D1784,3,FALSE)</f>
        <v>MS81x Series4-Bin Mailbox</v>
      </c>
      <c r="C70" s="105">
        <v>8782.0816000000013</v>
      </c>
      <c r="D70" s="35">
        <f t="shared" si="4"/>
        <v>9221.1856800000023</v>
      </c>
      <c r="E70" s="35">
        <f t="shared" si="5"/>
        <v>10327.727961600003</v>
      </c>
      <c r="F70" s="102">
        <f>VLOOKUP(A70,PN!B71:C1523,2, FALSE)</f>
        <v>11921.7</v>
      </c>
      <c r="G70" s="180">
        <f t="shared" si="3"/>
        <v>-0.35750275879923488</v>
      </c>
    </row>
    <row r="71" spans="1:7">
      <c r="A71" s="179" t="s">
        <v>851</v>
      </c>
      <c r="B71" s="123" t="str">
        <f>VLOOKUP(A71,PN!B72:D1785,3,FALSE)</f>
        <v>MS81x SeriesHigh Capacity Offset Stacker (1500 sheets)</v>
      </c>
      <c r="C71" s="105">
        <v>14644.588200000002</v>
      </c>
      <c r="D71" s="35">
        <f t="shared" si="4"/>
        <v>15376.817610000002</v>
      </c>
      <c r="E71" s="35">
        <f t="shared" si="5"/>
        <v>17222.035723200002</v>
      </c>
      <c r="F71" s="102">
        <f>VLOOKUP(A71,PN!B72:C1524,2, FALSE)</f>
        <v>19901.7</v>
      </c>
      <c r="G71" s="180">
        <f t="shared" si="3"/>
        <v>-0.35897983119798466</v>
      </c>
    </row>
    <row r="72" spans="1:7">
      <c r="A72" s="179" t="s">
        <v>853</v>
      </c>
      <c r="B72" s="123" t="str">
        <f>VLOOKUP(A72,PN!B73:D1786,3,FALSE)</f>
        <v>MS81x/ MX71x SeriesSpacer</v>
      </c>
      <c r="C72" s="105">
        <v>1681.6752000000001</v>
      </c>
      <c r="D72" s="35">
        <f t="shared" si="4"/>
        <v>1765.7589600000001</v>
      </c>
      <c r="E72" s="35">
        <f t="shared" si="5"/>
        <v>1977.6500352000003</v>
      </c>
      <c r="F72" s="102">
        <f>VLOOKUP(A72,PN!B73:C1525,2, FALSE)</f>
        <v>1950.9</v>
      </c>
      <c r="G72" s="180">
        <f t="shared" si="3"/>
        <v>-0.16009322133073017</v>
      </c>
    </row>
    <row r="73" spans="1:7">
      <c r="A73" s="179" t="s">
        <v>855</v>
      </c>
      <c r="B73" s="123" t="str">
        <f>VLOOKUP(A73,PN!B74:D1787,3,FALSE)</f>
        <v>MS81x/ MX71x SeriesCaster Base</v>
      </c>
      <c r="C73" s="105">
        <v>8501.8024000000005</v>
      </c>
      <c r="D73" s="35">
        <f t="shared" si="4"/>
        <v>8926.8925200000012</v>
      </c>
      <c r="E73" s="35">
        <f t="shared" si="5"/>
        <v>9998.1196224000032</v>
      </c>
      <c r="F73" s="102">
        <f>VLOOKUP(A73,PN!B74:C1526,2, FALSE)</f>
        <v>11554.2</v>
      </c>
      <c r="G73" s="180">
        <f t="shared" si="3"/>
        <v>-0.35902946885709791</v>
      </c>
    </row>
    <row r="74" spans="1:7">
      <c r="A74" s="179" t="s">
        <v>864</v>
      </c>
      <c r="B74" s="123" t="str">
        <f>VLOOKUP(A74,PN!B75:D1788,3,FALSE)</f>
        <v>CS/CX 410, 510 550-Sheet Tray</v>
      </c>
      <c r="C74" s="105">
        <v>4858.1728000000003</v>
      </c>
      <c r="D74" s="35">
        <f t="shared" si="4"/>
        <v>5101.0814400000008</v>
      </c>
      <c r="E74" s="35">
        <f t="shared" si="5"/>
        <v>5713.2112128000017</v>
      </c>
      <c r="F74" s="102">
        <f>VLOOKUP(A74,PN!B75:C1527,2, FALSE)</f>
        <v>5637.1</v>
      </c>
      <c r="G74" s="180">
        <f t="shared" si="3"/>
        <v>-0.16033336648708749</v>
      </c>
    </row>
    <row r="75" spans="1:7">
      <c r="A75" s="179" t="s">
        <v>862</v>
      </c>
      <c r="B75" s="123" t="str">
        <f>VLOOKUP(A75,PN!B76:D1789,3,FALSE)</f>
        <v>CS/CX 310,410,510 650-Sheet Duo Tray</v>
      </c>
      <c r="C75" s="105">
        <v>4858.1728000000003</v>
      </c>
      <c r="D75" s="35">
        <f t="shared" si="4"/>
        <v>5101.0814400000008</v>
      </c>
      <c r="E75" s="35">
        <f t="shared" si="5"/>
        <v>5713.2112128000017</v>
      </c>
      <c r="F75" s="102">
        <f>VLOOKUP(A75,PN!B76:C1528,2, FALSE)</f>
        <v>5637.1</v>
      </c>
      <c r="G75" s="180">
        <f t="shared" si="3"/>
        <v>-0.16033336648708749</v>
      </c>
    </row>
    <row r="76" spans="1:7">
      <c r="A76" s="179" t="s">
        <v>858</v>
      </c>
      <c r="B76" s="123" t="str">
        <f>VLOOKUP(A76,PN!B77:D1790,3,FALSE)</f>
        <v>MX81x Series 550-Sheet Tray</v>
      </c>
      <c r="C76" s="105">
        <v>6820.1272000000008</v>
      </c>
      <c r="D76" s="35">
        <f t="shared" si="4"/>
        <v>7161.1335600000011</v>
      </c>
      <c r="E76" s="35">
        <f t="shared" si="5"/>
        <v>8020.469587200002</v>
      </c>
      <c r="F76" s="102">
        <f>VLOOKUP(A76,PN!B77:C1529,2, FALSE)</f>
        <v>9261.7000000000007</v>
      </c>
      <c r="G76" s="180">
        <f t="shared" si="3"/>
        <v>-0.35799519985492345</v>
      </c>
    </row>
    <row r="77" spans="1:7">
      <c r="A77" s="179" t="s">
        <v>860</v>
      </c>
      <c r="B77" s="123" t="str">
        <f>VLOOKUP(A77,PN!B78:D1791,3,FALSE)</f>
        <v>MX81x Series 2100-Sheet Tray</v>
      </c>
      <c r="C77" s="105">
        <v>14644.588200000002</v>
      </c>
      <c r="D77" s="35">
        <f t="shared" si="4"/>
        <v>15376.817610000002</v>
      </c>
      <c r="E77" s="35">
        <f t="shared" si="5"/>
        <v>17222.035723200002</v>
      </c>
      <c r="F77" s="102">
        <f>VLOOKUP(A77,PN!B78:C1530,2, FALSE)</f>
        <v>19901.7</v>
      </c>
      <c r="G77" s="180">
        <f t="shared" si="3"/>
        <v>-0.35897983119798466</v>
      </c>
    </row>
    <row r="78" spans="1:7">
      <c r="A78" s="179" t="s">
        <v>880</v>
      </c>
      <c r="B78" s="123" t="str">
        <f>VLOOKUP(A78,PN!B79:D1792,3,FALSE)</f>
        <v>MarkNet 8352 Wireless for MS310,410,510,610</v>
      </c>
      <c r="C78" s="105">
        <v>1121.1168</v>
      </c>
      <c r="D78" s="35">
        <f t="shared" si="4"/>
        <v>1177.17264</v>
      </c>
      <c r="E78" s="35">
        <f t="shared" si="5"/>
        <v>1318.4333568000002</v>
      </c>
      <c r="F78" s="102">
        <f>VLOOKUP(A78,PN!B79:C1531,2, FALSE)</f>
        <v>1290.0999999999999</v>
      </c>
      <c r="G78" s="180">
        <f t="shared" si="3"/>
        <v>-0.15072756023279635</v>
      </c>
    </row>
    <row r="79" spans="1:7">
      <c r="A79" s="179" t="s">
        <v>882</v>
      </c>
      <c r="B79" s="123" t="str">
        <f>VLOOKUP(A79,PN!B80:D1793,3,FALSE)</f>
        <v>MarkNet 8352 Wireless for MX310,410</v>
      </c>
      <c r="C79" s="105">
        <v>1121.1168</v>
      </c>
      <c r="D79" s="35">
        <f t="shared" si="4"/>
        <v>1177.17264</v>
      </c>
      <c r="E79" s="35">
        <f t="shared" si="5"/>
        <v>1318.4333568000002</v>
      </c>
      <c r="F79" s="102">
        <f>VLOOKUP(A79,PN!B80:C1532,2, FALSE)</f>
        <v>1290.0999999999999</v>
      </c>
      <c r="G79" s="180">
        <f t="shared" si="3"/>
        <v>-0.15072756023279635</v>
      </c>
    </row>
    <row r="80" spans="1:7">
      <c r="A80" s="179" t="s">
        <v>887</v>
      </c>
      <c r="B80" s="123" t="str">
        <f>VLOOKUP(A80,PN!B81:D1794,3,FALSE)</f>
        <v>MarkNet 8352 Wireless for CX310,410,510</v>
      </c>
      <c r="C80" s="105">
        <v>1097.7602000000002</v>
      </c>
      <c r="D80" s="35">
        <f t="shared" si="4"/>
        <v>1152.6482100000003</v>
      </c>
      <c r="E80" s="35">
        <f t="shared" si="5"/>
        <v>1290.9659952000004</v>
      </c>
      <c r="F80" s="102">
        <f>VLOOKUP(A80,PN!B81:C1533,2, FALSE)</f>
        <v>1262.0999999999999</v>
      </c>
      <c r="G80" s="180">
        <f t="shared" si="3"/>
        <v>-0.14970464405614242</v>
      </c>
    </row>
  </sheetData>
  <conditionalFormatting sqref="C8:C80">
    <cfRule type="expression" dxfId="99" priority="5" stopIfTrue="1">
      <formula>AND(C8&lt;&gt;0,C8&lt;&gt;"")</formula>
    </cfRule>
  </conditionalFormatting>
  <conditionalFormatting sqref="B8:B80">
    <cfRule type="cellIs" dxfId="98" priority="6" stopIfTrue="1" operator="greaterThan">
      <formula>0</formula>
    </cfRule>
    <cfRule type="expression" dxfId="97" priority="7" stopIfTrue="1">
      <formula>ISERROR(#REF!)</formula>
    </cfRule>
  </conditionalFormatting>
  <conditionalFormatting sqref="A8:A80">
    <cfRule type="cellIs" dxfId="96" priority="15" stopIfTrue="1" operator="greaterThan">
      <formula>0</formula>
    </cfRule>
    <cfRule type="expression" dxfId="95" priority="16" stopIfTrue="1">
      <formula>ISERROR(#REF!)</formula>
    </cfRule>
  </conditionalFormatting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Summary</vt:lpstr>
      <vt:lpstr>Accor</vt:lpstr>
      <vt:lpstr>Allianz</vt:lpstr>
      <vt:lpstr>BNP Paribas HW</vt:lpstr>
      <vt:lpstr>BNP Paribas Supplies</vt:lpstr>
      <vt:lpstr>BASF</vt:lpstr>
      <vt:lpstr>Bosch</vt:lpstr>
      <vt:lpstr>Benteler</vt:lpstr>
      <vt:lpstr>Danone</vt:lpstr>
      <vt:lpstr>Deceunick</vt:lpstr>
      <vt:lpstr>DSV</vt:lpstr>
      <vt:lpstr>Geodis</vt:lpstr>
      <vt:lpstr>Herberth Smith</vt:lpstr>
      <vt:lpstr>IBM</vt:lpstr>
      <vt:lpstr>Ikea</vt:lpstr>
      <vt:lpstr>LVMH</vt:lpstr>
      <vt:lpstr>MAN</vt:lpstr>
      <vt:lpstr>Mann Hummel</vt:lpstr>
      <vt:lpstr>OW Bunker</vt:lpstr>
      <vt:lpstr>Raifeisen</vt:lpstr>
      <vt:lpstr>Rehau</vt:lpstr>
      <vt:lpstr>Rewe Billa</vt:lpstr>
      <vt:lpstr>Sberbank</vt:lpstr>
      <vt:lpstr>Schaelffer (Continental)</vt:lpstr>
      <vt:lpstr>Statoil</vt:lpstr>
      <vt:lpstr>Societe Generale</vt:lpstr>
      <vt:lpstr>Unicredit</vt:lpstr>
      <vt:lpstr>Viessman</vt:lpstr>
      <vt:lpstr>PN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2013-12-27T12:02:21Z</dcterms:modified>
</cp:coreProperties>
</file>